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52" yWindow="156" windowWidth="26868" windowHeight="10380" tabRatio="569" firstSheet="6" activeTab="10"/>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Table F.12" sheetId="16" r:id="rId16"/>
    <sheet name="Table F.13" sheetId="17" r:id="rId17"/>
    <sheet name="Table F.14" sheetId="18" r:id="rId18"/>
    <sheet name="Table F.15" sheetId="19" r:id="rId19"/>
  </sheets>
  <externalReferences>
    <externalReference r:id="rId20"/>
    <externalReference r:id="rId21"/>
    <externalReference r:id="rId22"/>
    <externalReference r:id="rId23"/>
    <externalReference r:id="rId24"/>
    <externalReference r:id="rId25"/>
    <externalReference r:id="rId26"/>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F.3'!$A$1:$L$73</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F.5.3'!$A$1:$M$47</definedName>
    <definedName name="page_82" localSheetId="8">'Table F.6'!$A$1:$O$86</definedName>
    <definedName name="page_83" localSheetId="9">'Table F.7'!$A$1:$G$215</definedName>
    <definedName name="page_84" localSheetId="10">'Table F.8'!$A$1:$K$58</definedName>
    <definedName name="page_85" localSheetId="11">'Table F.9'!$A$1:$L$43</definedName>
    <definedName name="page_86" localSheetId="12">'Table F.10'!$A$1:$M$126</definedName>
    <definedName name="page_88" localSheetId="13">'Table F.11'!$A$1:$N$72</definedName>
    <definedName name="page_90" localSheetId="14">'Table F.11.1'!$A$1:$Q$61</definedName>
    <definedName name="_xlnm.Print_Area" localSheetId="0">'Table F.1'!$A$1:$P$60</definedName>
    <definedName name="_xlnm.Print_Area" localSheetId="12">'Table F.10'!$A$1:$H$34</definedName>
    <definedName name="_xlnm.Print_Area" localSheetId="13">'Table F.11'!$A$1:$J$63</definedName>
    <definedName name="_xlnm.Print_Area" localSheetId="14">'Table F.11.1'!$H:$I</definedName>
    <definedName name="_xlnm.Print_Area" localSheetId="1">'Table F.2 '!$A$1:$N$69</definedName>
    <definedName name="_xlnm.Print_Area" localSheetId="2">'Table F.3'!$A$1:$K$61</definedName>
    <definedName name="_xlnm.Print_Area" localSheetId="4">'Table F.5'!$A$1:$AR$33</definedName>
    <definedName name="_xlnm.Print_Area" localSheetId="7">'Table F.5.3'!$A$1:$AD$28</definedName>
    <definedName name="_xlnm.Print_Area" localSheetId="8">'Table F.6'!$A$1:$N$70</definedName>
    <definedName name="_xlnm.Print_Area" localSheetId="9">'Table F.7'!$A$1:$I$69</definedName>
    <definedName name="_xlnm.Print_Area" localSheetId="10">'Table F.8'!$A$1:$H$34</definedName>
    <definedName name="_xlnm.Print_Area" localSheetId="11">'Table F.9'!$A$1:$H$35</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F.1'!$A$1:$P$59</definedName>
    <definedName name="Z_13432D8E_FBC6_4230_A66E_1E41DE97A151_.wvu.PrintArea" localSheetId="12" hidden="1">'Table F.10'!$A$1:$H$34</definedName>
    <definedName name="Z_13432D8E_FBC6_4230_A66E_1E41DE97A151_.wvu.PrintArea" localSheetId="13" hidden="1">'Table F.11'!$A$1:$J$63</definedName>
    <definedName name="Z_13432D8E_FBC6_4230_A66E_1E41DE97A151_.wvu.PrintArea" localSheetId="14" hidden="1">'Table F.11.1'!$A$1:$I$61</definedName>
    <definedName name="Z_13432D8E_FBC6_4230_A66E_1E41DE97A151_.wvu.PrintArea" localSheetId="1" hidden="1">'Table F.2 '!$A$1:$N$69</definedName>
    <definedName name="Z_13432D8E_FBC6_4230_A66E_1E41DE97A151_.wvu.PrintArea" localSheetId="2" hidden="1">'Table F.3'!$A$1:$K$61</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F.6'!$A$1:$N$70</definedName>
    <definedName name="Z_13432D8E_FBC6_4230_A66E_1E41DE97A151_.wvu.PrintArea" localSheetId="9" hidden="1">'Table F.7'!$A$1:$I$69</definedName>
    <definedName name="Z_13432D8E_FBC6_4230_A66E_1E41DE97A151_.wvu.PrintArea" localSheetId="10" hidden="1">'Table F.8'!$A$1:$H$34</definedName>
    <definedName name="Z_13432D8E_FBC6_4230_A66E_1E41DE97A151_.wvu.PrintArea" localSheetId="11" hidden="1">'Table F.9'!$A$1:$H$34</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F.1'!$A$1:$P$59</definedName>
    <definedName name="Z_30086DB4_D90C_4D70_9492_85B1025334FC_.wvu.PrintArea" localSheetId="12" hidden="1">'Table F.10'!$A$1:$H$34</definedName>
    <definedName name="Z_30086DB4_D90C_4D70_9492_85B1025334FC_.wvu.PrintArea" localSheetId="13" hidden="1">'Table F.11'!$A$1:$J$63</definedName>
    <definedName name="Z_30086DB4_D90C_4D70_9492_85B1025334FC_.wvu.PrintArea" localSheetId="14" hidden="1">'Table F.11.1'!$A$1:$I$61</definedName>
    <definedName name="Z_30086DB4_D90C_4D70_9492_85B1025334FC_.wvu.PrintArea" localSheetId="1" hidden="1">'Table F.2 '!$A$1:$N$69</definedName>
    <definedName name="Z_30086DB4_D90C_4D70_9492_85B1025334FC_.wvu.PrintArea" localSheetId="2" hidden="1">'Table F.3'!$A$1:$K$61</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F.6'!$A$1:$N$70</definedName>
    <definedName name="Z_30086DB4_D90C_4D70_9492_85B1025334FC_.wvu.PrintArea" localSheetId="9" hidden="1">'Table F.7'!$A$1:$I$69</definedName>
    <definedName name="Z_30086DB4_D90C_4D70_9492_85B1025334FC_.wvu.PrintArea" localSheetId="10" hidden="1">'Table F.8'!$A$1:$H$34</definedName>
    <definedName name="Z_30086DB4_D90C_4D70_9492_85B1025334FC_.wvu.PrintArea" localSheetId="11" hidden="1">'Table F.9'!$A$1:$H$34</definedName>
    <definedName name="Z_30086DB4_D90C_4D70_9492_85B1025334FC_.wvu.Rows" localSheetId="5" hidden="1">'Table F.5.1'!#REF!</definedName>
    <definedName name="Z_3D809ADE_44C9_4D97_9F40_4632F1141EB4_.wvu.PrintArea" localSheetId="0" hidden="1">'Table F.1'!$A$1:$P$60</definedName>
    <definedName name="Z_3D809ADE_44C9_4D97_9F40_4632F1141EB4_.wvu.PrintArea" localSheetId="12" hidden="1">'Table F.10'!$A$1:$H$34</definedName>
    <definedName name="Z_3D809ADE_44C9_4D97_9F40_4632F1141EB4_.wvu.PrintArea" localSheetId="13" hidden="1">'Table F.11'!$A$1:$J$63</definedName>
    <definedName name="Z_3D809ADE_44C9_4D97_9F40_4632F1141EB4_.wvu.PrintArea" localSheetId="14" hidden="1">'Table F.11.1'!$H:$I</definedName>
    <definedName name="Z_3D809ADE_44C9_4D97_9F40_4632F1141EB4_.wvu.PrintArea" localSheetId="1" hidden="1">'Table F.2 '!$A$1:$N$69</definedName>
    <definedName name="Z_3D809ADE_44C9_4D97_9F40_4632F1141EB4_.wvu.PrintArea" localSheetId="2" hidden="1">'Table F.3'!$A$1:$K$61</definedName>
    <definedName name="Z_3D809ADE_44C9_4D97_9F40_4632F1141EB4_.wvu.PrintArea" localSheetId="4" hidden="1">'Table F.5'!$A$1:$AR$33</definedName>
    <definedName name="Z_3D809ADE_44C9_4D97_9F40_4632F1141EB4_.wvu.PrintArea" localSheetId="7" hidden="1">'Table F.5.3'!$A$1:$AF$29</definedName>
    <definedName name="Z_3D809ADE_44C9_4D97_9F40_4632F1141EB4_.wvu.PrintArea" localSheetId="8" hidden="1">'Table F.6'!$A$1:$N$70</definedName>
    <definedName name="Z_3D809ADE_44C9_4D97_9F40_4632F1141EB4_.wvu.PrintArea" localSheetId="9" hidden="1">'Table F.7'!$A$1:$I$69</definedName>
    <definedName name="Z_3D809ADE_44C9_4D97_9F40_4632F1141EB4_.wvu.PrintArea" localSheetId="10" hidden="1">'Table F.8'!$A$1:$H$34</definedName>
    <definedName name="Z_3D809ADE_44C9_4D97_9F40_4632F1141EB4_.wvu.PrintArea" localSheetId="11" hidden="1">'Table F.9'!$A$1:$H$35</definedName>
    <definedName name="Z_4A29F804_EA6B_4024_99BC_976477754372_.wvu.PrintArea" localSheetId="0" hidden="1">'Table F.1'!$A$1:$P$59</definedName>
    <definedName name="Z_4A29F804_EA6B_4024_99BC_976477754372_.wvu.PrintArea" localSheetId="12" hidden="1">'Table F.10'!$A$1:$H$34</definedName>
    <definedName name="Z_4A29F804_EA6B_4024_99BC_976477754372_.wvu.PrintArea" localSheetId="13" hidden="1">'Table F.11'!$A$1:$J$63</definedName>
    <definedName name="Z_4A29F804_EA6B_4024_99BC_976477754372_.wvu.PrintArea" localSheetId="14" hidden="1">'Table F.11.1'!$A$1:$N$63</definedName>
    <definedName name="Z_4A29F804_EA6B_4024_99BC_976477754372_.wvu.PrintArea" localSheetId="1" hidden="1">'Table F.2 '!$A$1:$N$69</definedName>
    <definedName name="Z_4A29F804_EA6B_4024_99BC_976477754372_.wvu.PrintArea" localSheetId="2" hidden="1">'Table F.3'!$A$1:$K$61</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F.6'!$A$1:$N$70</definedName>
    <definedName name="Z_4A29F804_EA6B_4024_99BC_976477754372_.wvu.PrintArea" localSheetId="9" hidden="1">'Table F.7'!$A$1:$I$69</definedName>
    <definedName name="Z_4A29F804_EA6B_4024_99BC_976477754372_.wvu.PrintArea" localSheetId="10" hidden="1">'Table F.8'!$A$1:$H$34</definedName>
    <definedName name="Z_4A29F804_EA6B_4024_99BC_976477754372_.wvu.PrintArea" localSheetId="11" hidden="1">'Table F.9'!$A$1:$H$34</definedName>
    <definedName name="Z_4BF1318B_7664_4522_8F8E_8760686D9B62_.wvu.PrintArea" localSheetId="0" hidden="1">'Table F.1'!$A$1:$P$59</definedName>
    <definedName name="Z_4BF1318B_7664_4522_8F8E_8760686D9B62_.wvu.PrintArea" localSheetId="12" hidden="1">'Table F.10'!$A$1:$H$34</definedName>
    <definedName name="Z_4BF1318B_7664_4522_8F8E_8760686D9B62_.wvu.PrintArea" localSheetId="13" hidden="1">'Table F.11'!$A$1:$J$63</definedName>
    <definedName name="Z_4BF1318B_7664_4522_8F8E_8760686D9B62_.wvu.PrintArea" localSheetId="14" hidden="1">'Table F.11.1'!$A$1:$I$61</definedName>
    <definedName name="Z_4BF1318B_7664_4522_8F8E_8760686D9B62_.wvu.PrintArea" localSheetId="1" hidden="1">'Table F.2 '!$A$1:$N$69</definedName>
    <definedName name="Z_4BF1318B_7664_4522_8F8E_8760686D9B62_.wvu.PrintArea" localSheetId="2" hidden="1">'Table F.3'!$A$1:$K$61</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F.6'!$A$1:$N$70</definedName>
    <definedName name="Z_4BF1318B_7664_4522_8F8E_8760686D9B62_.wvu.PrintArea" localSheetId="9" hidden="1">'Table F.7'!$A$1:$I$69</definedName>
    <definedName name="Z_4BF1318B_7664_4522_8F8E_8760686D9B62_.wvu.PrintArea" localSheetId="10" hidden="1">'Table F.8'!$A$1:$H$34</definedName>
    <definedName name="Z_4BF1318B_7664_4522_8F8E_8760686D9B62_.wvu.PrintArea" localSheetId="11" hidden="1">'Table F.9'!$A$1:$H$34</definedName>
    <definedName name="Z_53F4D6EC_12E1_4DB1_BD94_F556067D5E0D_.wvu.PrintArea" localSheetId="0" hidden="1">'Table F.1'!$A$1:$P$59</definedName>
    <definedName name="Z_53F4D6EC_12E1_4DB1_BD94_F556067D5E0D_.wvu.PrintArea" localSheetId="12" hidden="1">'Table F.10'!$A$1:$H$34</definedName>
    <definedName name="Z_53F4D6EC_12E1_4DB1_BD94_F556067D5E0D_.wvu.PrintArea" localSheetId="13" hidden="1">'Table F.11'!$A$1:$J$63</definedName>
    <definedName name="Z_53F4D6EC_12E1_4DB1_BD94_F556067D5E0D_.wvu.PrintArea" localSheetId="14" hidden="1">'Table F.11.1'!$A$1:$I$61</definedName>
    <definedName name="Z_53F4D6EC_12E1_4DB1_BD94_F556067D5E0D_.wvu.PrintArea" localSheetId="1" hidden="1">'Table F.2 '!$A$1:$N$69</definedName>
    <definedName name="Z_53F4D6EC_12E1_4DB1_BD94_F556067D5E0D_.wvu.PrintArea" localSheetId="2" hidden="1">'Table F.3'!$A$1:$K$61</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F.6'!$A$1:$N$70</definedName>
    <definedName name="Z_53F4D6EC_12E1_4DB1_BD94_F556067D5E0D_.wvu.PrintArea" localSheetId="9" hidden="1">'Table F.7'!$A$1:$I$69</definedName>
    <definedName name="Z_53F4D6EC_12E1_4DB1_BD94_F556067D5E0D_.wvu.PrintArea" localSheetId="10" hidden="1">'Table F.8'!$A$1:$H$34</definedName>
    <definedName name="Z_53F4D6EC_12E1_4DB1_BD94_F556067D5E0D_.wvu.PrintArea" localSheetId="11" hidden="1">'Table F.9'!$A$1:$H$34</definedName>
    <definedName name="Z_53F4D6EC_12E1_4DB1_BD94_F556067D5E0D_.wvu.Rows" localSheetId="5" hidden="1">'Table F.5.1'!#REF!</definedName>
    <definedName name="Z_5701D505_5BA0_4D96_A5DF_8DCBA1041FD5_.wvu.PrintArea" localSheetId="0" hidden="1">'Table F.1'!$A$1:$P$59</definedName>
    <definedName name="Z_5701D505_5BA0_4D96_A5DF_8DCBA1041FD5_.wvu.PrintArea" localSheetId="12" hidden="1">'Table F.10'!$A$1:$H$34</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'!$A$1:$N$69</definedName>
    <definedName name="Z_5701D505_5BA0_4D96_A5DF_8DCBA1041FD5_.wvu.PrintArea" localSheetId="2" hidden="1">'Table F.3'!$A$1:$K$61</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F.6'!$A$1:$N$70</definedName>
    <definedName name="Z_5701D505_5BA0_4D96_A5DF_8DCBA1041FD5_.wvu.PrintArea" localSheetId="9" hidden="1">'Table F.7'!$A$1:$I$69</definedName>
    <definedName name="Z_5701D505_5BA0_4D96_A5DF_8DCBA1041FD5_.wvu.PrintArea" localSheetId="10" hidden="1">'Table F.8'!$A$1:$H$34</definedName>
    <definedName name="Z_5701D505_5BA0_4D96_A5DF_8DCBA1041FD5_.wvu.PrintArea" localSheetId="11" hidden="1">'Table F.9'!$A$1:$H$34</definedName>
    <definedName name="Z_5B0973C1_612D_4EF0_8403_D5E17CCF2862_.wvu.PrintArea" localSheetId="0" hidden="1">'Table F.1'!$A$1:$P$59</definedName>
    <definedName name="Z_5B0973C1_612D_4EF0_8403_D5E17CCF2862_.wvu.PrintArea" localSheetId="12" hidden="1">'Table F.10'!$A$1:$H$34</definedName>
    <definedName name="Z_5B0973C1_612D_4EF0_8403_D5E17CCF2862_.wvu.PrintArea" localSheetId="13" hidden="1">'Table F.11'!$A$1:$J$63</definedName>
    <definedName name="Z_5B0973C1_612D_4EF0_8403_D5E17CCF2862_.wvu.PrintArea" localSheetId="14" hidden="1">'Table F.11.1'!$A$1:$I$61</definedName>
    <definedName name="Z_5B0973C1_612D_4EF0_8403_D5E17CCF2862_.wvu.PrintArea" localSheetId="1" hidden="1">'Table F.2 '!$A$1:$N$69</definedName>
    <definedName name="Z_5B0973C1_612D_4EF0_8403_D5E17CCF2862_.wvu.PrintArea" localSheetId="2" hidden="1">'Table F.3'!$A$1:$K$61</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F.6'!$A$1:$N$70</definedName>
    <definedName name="Z_5B0973C1_612D_4EF0_8403_D5E17CCF2862_.wvu.PrintArea" localSheetId="9" hidden="1">'Table F.7'!$A$1:$I$69</definedName>
    <definedName name="Z_5B0973C1_612D_4EF0_8403_D5E17CCF2862_.wvu.PrintArea" localSheetId="10" hidden="1">'Table F.8'!$A$1:$H$34</definedName>
    <definedName name="Z_5B0973C1_612D_4EF0_8403_D5E17CCF2862_.wvu.PrintArea" localSheetId="11" hidden="1">'Table F.9'!$A$1:$H$34</definedName>
    <definedName name="Z_81E9E895_8097_47A0_8CEF_38F337CB42F5_.wvu.PrintArea" localSheetId="0" hidden="1">'Table F.1'!$A$1:$P$59</definedName>
    <definedName name="Z_81E9E895_8097_47A0_8CEF_38F337CB42F5_.wvu.PrintArea" localSheetId="12" hidden="1">'Table F.10'!$A$1:$H$34</definedName>
    <definedName name="Z_81E9E895_8097_47A0_8CEF_38F337CB42F5_.wvu.PrintArea" localSheetId="13" hidden="1">'Table F.11'!$A$1:$J$63</definedName>
    <definedName name="Z_81E9E895_8097_47A0_8CEF_38F337CB42F5_.wvu.PrintArea" localSheetId="14" hidden="1">'Table F.11.1'!$A$1:$I$61</definedName>
    <definedName name="Z_81E9E895_8097_47A0_8CEF_38F337CB42F5_.wvu.PrintArea" localSheetId="1" hidden="1">'Table F.2 '!$A$1:$N$69</definedName>
    <definedName name="Z_81E9E895_8097_47A0_8CEF_38F337CB42F5_.wvu.PrintArea" localSheetId="2" hidden="1">'Table F.3'!$A$1:$K$61</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F.6'!$A$1:$N$70</definedName>
    <definedName name="Z_81E9E895_8097_47A0_8CEF_38F337CB42F5_.wvu.PrintArea" localSheetId="9" hidden="1">'Table F.7'!$A$1:$I$69</definedName>
    <definedName name="Z_81E9E895_8097_47A0_8CEF_38F337CB42F5_.wvu.PrintArea" localSheetId="10" hidden="1">'Table F.8'!$A$1:$H$34</definedName>
    <definedName name="Z_81E9E895_8097_47A0_8CEF_38F337CB42F5_.wvu.PrintArea" localSheetId="11" hidden="1">'Table F.9'!$A$1:$H$34</definedName>
    <definedName name="Z_92830C0B_A680_4516_A5D7_117828B4895A_.wvu.PrintArea" localSheetId="0" hidden="1">'Table F.1'!$A$1:$P$60</definedName>
    <definedName name="Z_92830C0B_A680_4516_A5D7_117828B4895A_.wvu.PrintArea" localSheetId="12" hidden="1">'Table F.10'!$A$1:$H$34</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'!$A$1:$N$69</definedName>
    <definedName name="Z_92830C0B_A680_4516_A5D7_117828B4895A_.wvu.PrintArea" localSheetId="2" hidden="1">'Table F.3'!$A$1:$K$61</definedName>
    <definedName name="Z_92830C0B_A680_4516_A5D7_117828B4895A_.wvu.PrintArea" localSheetId="4" hidden="1">'Table F.5'!$A$1:$AR$33</definedName>
    <definedName name="Z_92830C0B_A680_4516_A5D7_117828B4895A_.wvu.PrintArea" localSheetId="7" hidden="1">'Table F.5.3'!$A$1:$AD$28</definedName>
    <definedName name="Z_92830C0B_A680_4516_A5D7_117828B4895A_.wvu.PrintArea" localSheetId="8" hidden="1">'Table F.6'!$A$1:$N$70</definedName>
    <definedName name="Z_92830C0B_A680_4516_A5D7_117828B4895A_.wvu.PrintArea" localSheetId="9" hidden="1">'Table F.7'!$A$1:$I$69</definedName>
    <definedName name="Z_92830C0B_A680_4516_A5D7_117828B4895A_.wvu.PrintArea" localSheetId="10" hidden="1">'Table F.8'!$A$1:$H$34</definedName>
    <definedName name="Z_92830C0B_A680_4516_A5D7_117828B4895A_.wvu.PrintArea" localSheetId="11" hidden="1">'Table F.9'!$A$1:$H$35</definedName>
    <definedName name="Z_A661CDB9_E548_449D_9B1F_818C0586C1FA_.wvu.PrintArea" localSheetId="0" hidden="1">'Table F.1'!$A$1:$P$59</definedName>
    <definedName name="Z_A661CDB9_E548_449D_9B1F_818C0586C1FA_.wvu.PrintArea" localSheetId="12" hidden="1">'Table F.10'!$A$1:$H$34</definedName>
    <definedName name="Z_A661CDB9_E548_449D_9B1F_818C0586C1FA_.wvu.PrintArea" localSheetId="13" hidden="1">'Table F.11'!$A$1:$J$63</definedName>
    <definedName name="Z_A661CDB9_E548_449D_9B1F_818C0586C1FA_.wvu.PrintArea" localSheetId="14" hidden="1">'Table F.11.1'!$A$1:$I$61</definedName>
    <definedName name="Z_A661CDB9_E548_449D_9B1F_818C0586C1FA_.wvu.PrintArea" localSheetId="1" hidden="1">'Table F.2 '!$A$1:$N$69</definedName>
    <definedName name="Z_A661CDB9_E548_449D_9B1F_818C0586C1FA_.wvu.PrintArea" localSheetId="2" hidden="1">'Table F.3'!$A$1:$K$61</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F.6'!$A$1:$N$70</definedName>
    <definedName name="Z_A661CDB9_E548_449D_9B1F_818C0586C1FA_.wvu.PrintArea" localSheetId="9" hidden="1">'Table F.7'!$A$1:$I$69</definedName>
    <definedName name="Z_A661CDB9_E548_449D_9B1F_818C0586C1FA_.wvu.PrintArea" localSheetId="10" hidden="1">'Table F.8'!$A$1:$H$34</definedName>
    <definedName name="Z_A661CDB9_E548_449D_9B1F_818C0586C1FA_.wvu.PrintArea" localSheetId="11" hidden="1">'Table F.9'!$A$1:$H$34</definedName>
    <definedName name="Z_A661CDB9_E548_449D_9B1F_818C0586C1FA_.wvu.Rows" localSheetId="5" hidden="1">'Table F.5.1'!#REF!</definedName>
    <definedName name="Z_B9779E5F_F522_4CCF_ABB4_CD42863250F0_.wvu.PrintArea" localSheetId="0" hidden="1">'Table F.1'!$A$1:$P$60</definedName>
    <definedName name="Z_B9779E5F_F522_4CCF_ABB4_CD42863250F0_.wvu.PrintArea" localSheetId="12" hidden="1">'Table F.10'!$A$1:$H$34</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'!$A$1:$N$69</definedName>
    <definedName name="Z_B9779E5F_F522_4CCF_ABB4_CD42863250F0_.wvu.PrintArea" localSheetId="2" hidden="1">'Table F.3'!$A$1:$K$61</definedName>
    <definedName name="Z_B9779E5F_F522_4CCF_ABB4_CD42863250F0_.wvu.PrintArea" localSheetId="4" hidden="1">'Table F.5'!$A$1:$AR$33</definedName>
    <definedName name="Z_B9779E5F_F522_4CCF_ABB4_CD42863250F0_.wvu.PrintArea" localSheetId="7" hidden="1">'Table F.5.3'!$A$1:$AD$28</definedName>
    <definedName name="Z_B9779E5F_F522_4CCF_ABB4_CD42863250F0_.wvu.PrintArea" localSheetId="8" hidden="1">'Table F.6'!$A$1:$N$70</definedName>
    <definedName name="Z_B9779E5F_F522_4CCF_ABB4_CD42863250F0_.wvu.PrintArea" localSheetId="9" hidden="1">'Table F.7'!$A$1:$I$69</definedName>
    <definedName name="Z_B9779E5F_F522_4CCF_ABB4_CD42863250F0_.wvu.PrintArea" localSheetId="10" hidden="1">'Table F.8'!$A$1:$H$34</definedName>
    <definedName name="Z_B9779E5F_F522_4CCF_ABB4_CD42863250F0_.wvu.PrintArea" localSheetId="11" hidden="1">'Table F.9'!$A$1:$H$35</definedName>
    <definedName name="Z_BCE7549A_454A_4A8A_98C7_4BDEDB358CFF_.wvu.PrintArea" localSheetId="0" hidden="1">'Table F.1'!$A$1:$P$60</definedName>
    <definedName name="Z_BCE7549A_454A_4A8A_98C7_4BDEDB358CFF_.wvu.PrintArea" localSheetId="12" hidden="1">'Table F.10'!$A$1:$H$34</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'!$A$1:$N$69</definedName>
    <definedName name="Z_BCE7549A_454A_4A8A_98C7_4BDEDB358CFF_.wvu.PrintArea" localSheetId="2" hidden="1">'Table F.3'!$A$1:$K$61</definedName>
    <definedName name="Z_BCE7549A_454A_4A8A_98C7_4BDEDB358CFF_.wvu.PrintArea" localSheetId="4" hidden="1">'Table F.5'!$A$1:$AR$33</definedName>
    <definedName name="Z_BCE7549A_454A_4A8A_98C7_4BDEDB358CFF_.wvu.PrintArea" localSheetId="7" hidden="1">'Table F.5.3'!$A$1:$AD$28</definedName>
    <definedName name="Z_BCE7549A_454A_4A8A_98C7_4BDEDB358CFF_.wvu.PrintArea" localSheetId="8" hidden="1">'Table F.6'!$A$1:$N$70</definedName>
    <definedName name="Z_BCE7549A_454A_4A8A_98C7_4BDEDB358CFF_.wvu.PrintArea" localSheetId="9" hidden="1">'Table F.7'!$A$1:$I$69</definedName>
    <definedName name="Z_BCE7549A_454A_4A8A_98C7_4BDEDB358CFF_.wvu.PrintArea" localSheetId="10" hidden="1">'Table F.8'!$A$1:$H$34</definedName>
    <definedName name="Z_BCE7549A_454A_4A8A_98C7_4BDEDB358CFF_.wvu.PrintArea" localSheetId="11" hidden="1">'Table F.9'!$A$1:$H$35</definedName>
    <definedName name="Z_CAA7D209_B0AE_461A_870B_4AEAF26B6763_.wvu.PrintArea" localSheetId="0" hidden="1">'Table F.1'!$A$1:$P$59</definedName>
    <definedName name="Z_CAA7D209_B0AE_461A_870B_4AEAF26B6763_.wvu.PrintArea" localSheetId="12" hidden="1">'Table F.10'!$A$1:$H$34</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'!$A$1:$N$69</definedName>
    <definedName name="Z_CAA7D209_B0AE_461A_870B_4AEAF26B6763_.wvu.PrintArea" localSheetId="2" hidden="1">'Table F.3'!$A$1:$K$61</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F.6'!$A$1:$N$70</definedName>
    <definedName name="Z_CAA7D209_B0AE_461A_870B_4AEAF26B6763_.wvu.PrintArea" localSheetId="9" hidden="1">'Table F.7'!$A$1:$I$69</definedName>
    <definedName name="Z_CAA7D209_B0AE_461A_870B_4AEAF26B6763_.wvu.PrintArea" localSheetId="10" hidden="1">'Table F.8'!$A$1:$H$34</definedName>
    <definedName name="Z_CAA7D209_B0AE_461A_870B_4AEAF26B6763_.wvu.PrintArea" localSheetId="11" hidden="1">'Table F.9'!$A$1:$H$34</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F.10'!$A$1:$H$34</definedName>
    <definedName name="Z_D3FE92BD_39BB_4D6C_950E_40B1D101AEA4_.wvu.PrintArea" localSheetId="13" hidden="1">'Table F.11'!$A$1:$J$63</definedName>
    <definedName name="Z_D3FE92BD_39BB_4D6C_950E_40B1D101AEA4_.wvu.PrintArea" localSheetId="14" hidden="1">'Table F.11.1'!$H:$I</definedName>
    <definedName name="Z_D3FE92BD_39BB_4D6C_950E_40B1D101AEA4_.wvu.PrintArea" localSheetId="1" hidden="1">'Table F.2 '!$A$1:$N$69</definedName>
    <definedName name="Z_D3FE92BD_39BB_4D6C_950E_40B1D101AEA4_.wvu.PrintArea" localSheetId="2" hidden="1">'Table F.3'!$A$1:$K$61</definedName>
    <definedName name="Z_D3FE92BD_39BB_4D6C_950E_40B1D101AEA4_.wvu.PrintArea" localSheetId="4" hidden="1">'Table F.5'!$A$1:$AR$33</definedName>
    <definedName name="Z_D3FE92BD_39BB_4D6C_950E_40B1D101AEA4_.wvu.PrintArea" localSheetId="7" hidden="1">'Table F.5.3'!$A$1:$AD$28</definedName>
    <definedName name="Z_D3FE92BD_39BB_4D6C_950E_40B1D101AEA4_.wvu.PrintArea" localSheetId="8" hidden="1">'Table F.6'!$A$1:$N$70</definedName>
    <definedName name="Z_D3FE92BD_39BB_4D6C_950E_40B1D101AEA4_.wvu.PrintArea" localSheetId="9" hidden="1">'Table F.7'!$A$1:$I$69</definedName>
    <definedName name="Z_D3FE92BD_39BB_4D6C_950E_40B1D101AEA4_.wvu.PrintArea" localSheetId="10" hidden="1">'Table F.8'!$A$1:$H$34</definedName>
    <definedName name="Z_D3FE92BD_39BB_4D6C_950E_40B1D101AEA4_.wvu.PrintArea" localSheetId="11" hidden="1">'Table F.9'!$A$1:$H$35</definedName>
    <definedName name="Z_EC71CB39_D667_4A5D_BE69_0A89C6A3EC0A_.wvu.PrintArea" localSheetId="0" hidden="1">'Table F.1'!$A$1:$P$59</definedName>
    <definedName name="Z_EC71CB39_D667_4A5D_BE69_0A89C6A3EC0A_.wvu.PrintArea" localSheetId="12" hidden="1">'Table F.10'!$A$1:$H$34</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'!$A$1:$N$69</definedName>
    <definedName name="Z_EC71CB39_D667_4A5D_BE69_0A89C6A3EC0A_.wvu.PrintArea" localSheetId="2" hidden="1">'Table F.3'!$A$1:$K$61</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F.6'!$A$1:$N$70</definedName>
    <definedName name="Z_EC71CB39_D667_4A5D_BE69_0A89C6A3EC0A_.wvu.PrintArea" localSheetId="9" hidden="1">'Table F.7'!$A$1:$I$69</definedName>
    <definedName name="Z_EC71CB39_D667_4A5D_BE69_0A89C6A3EC0A_.wvu.PrintArea" localSheetId="10" hidden="1">'Table F.8'!$A$1:$H$34</definedName>
    <definedName name="Z_EC71CB39_D667_4A5D_BE69_0A89C6A3EC0A_.wvu.PrintArea" localSheetId="11" hidden="1">'Table F.9'!$A$1:$H$34</definedName>
  </definedNames>
  <calcPr calcId="145621" calcOnSave="0"/>
  <customWorkbookViews>
    <customWorkbookView name="Sherry Ann Persad - Personal View" guid="{BCE7549A-454A-4A8A-98C7-4BDEDB358CFF}" mergeInterval="0" personalView="1" maximized="1" windowWidth="1920" windowHeight="783" tabRatio="569" activeSheetId="11" showComments="commIndAndComment"/>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Shanta Dhoray-Baig - Personal View" guid="{53F4D6EC-12E1-4DB1-BD94-F556067D5E0D}" mergeInterval="0" personalView="1" maximized="1" windowWidth="1276" windowHeight="759" tabRatio="570" activeSheetId="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Richard Butts - Personal View" guid="{D3FE92BD-39BB-4D6C-950E-40B1D101AEA4}" mergeInterval="0" personalView="1" maximized="1" windowWidth="1835" windowHeight="888" tabRatio="569" activeSheetId="14"/>
    <customWorkbookView name="Johanna Sambrano - Personal View" guid="{B9779E5F-F522-4CCF-ABB4-CD42863250F0}" mergeInterval="0" personalView="1" maximized="1" windowWidth="1676" windowHeight="825" tabRatio="569" activeSheetId="7"/>
  </customWorkbookViews>
</workbook>
</file>

<file path=xl/calcChain.xml><?xml version="1.0" encoding="utf-8"?>
<calcChain xmlns="http://schemas.openxmlformats.org/spreadsheetml/2006/main">
  <c r="B20" i="8" l="1"/>
  <c r="C20" i="8"/>
  <c r="D20" i="8"/>
  <c r="E20" i="8"/>
  <c r="F20" i="8"/>
  <c r="G20" i="8"/>
  <c r="I20" i="8"/>
  <c r="H20" i="8"/>
  <c r="E51" i="3"/>
  <c r="E50" i="3"/>
  <c r="E49" i="3"/>
  <c r="E48" i="3"/>
  <c r="E47" i="3"/>
  <c r="E46" i="3"/>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<sst xmlns="http://schemas.openxmlformats.org/spreadsheetml/2006/main" count="2346" uniqueCount="597">
  <si>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</si>
  <si>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</si>
  <si>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</si>
  <si>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</si>
  <si>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</si>
  <si>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</si>
  <si>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</si>
  <si>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</si>
  <si>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</si>
  <si>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</si>
  <si>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</si>
  <si>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</si>
  <si>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</si>
  <si>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</si>
  <si>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</si>
  <si>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</si>
  <si>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</si>
  <si>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</si>
  <si>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</si>
  <si>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</si>
  <si>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</si>
  <si>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</si>
  <si>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</si>
  <si>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</si>
  <si>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</si>
  <si>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</si>
  <si>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</si>
  <si>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</si>
  <si>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</si>
  <si>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</si>
  <si>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</si>
  <si>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</si>
  <si>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</si>
  <si>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</si>
  <si>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</si>
  <si>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</si>
  <si>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</si>
  <si>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</si>
  <si>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</si>
  <si>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</si>
  <si>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</si>
  <si>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</si>
  <si>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</si>
  <si>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</si>
  <si>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</si>
  <si>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</si>
  <si>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</si>
  <si>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</si>
  <si>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</si>
  <si>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</si>
  <si>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</si>
  <si>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</si>
  <si>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</si>
  <si>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</si>
  <si>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</si>
  <si>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</si>
  <si>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</si>
  <si>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</si>
  <si>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</si>
  <si>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</si>
  <si>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</si>
  <si>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</si>
  <si>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</si>
  <si>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</si>
  <si>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</si>
  <si>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</si>
  <si>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</si>
  <si>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</si>
  <si>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</si>
  <si>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</si>
  <si>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</si>
  <si>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</si>
  <si>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</si>
  <si>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</si>
  <si>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</si>
  <si>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</si>
  <si>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</si>
  <si>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</si>
  <si>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</si>
  <si>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</si>
  <si>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</si>
  <si>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</si>
  <si>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</si>
  <si>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</si>
  <si>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</si>
  <si>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</si>
  <si>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</si>
  <si>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</si>
  <si>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</si>
  <si>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</si>
  <si>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</si>
  <si>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</si>
  <si>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</si>
  <si>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</si>
  <si>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</si>
  <si>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</si>
  <si>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</si>
  <si>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</si>
  <si>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</si>
  <si>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</si>
  <si>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</si>
  <si>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</si>
  <si>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</si>
  <si>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</si>
  <si>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</si>
  <si>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</si>
  <si>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</si>
  <si>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</si>
  <si>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</si>
  <si>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</si>
  <si>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</si>
  <si>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</si>
  <si>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</si>
  <si>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</si>
  <si>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</si>
  <si>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</si>
  <si>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</si>
  <si>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</si>
  <si>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</si>
  <si>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</si>
  <si>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</si>
  <si>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</si>
  <si>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</si>
  <si>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</si>
  <si>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</si>
  <si>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</si>
  <si>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</si>
  <si>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</si>
  <si>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</si>
  <si>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</si>
  <si>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</si>
  <si>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</si>
  <si>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</si>
  <si>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</si>
  <si>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</si>
  <si>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</si>
  <si>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</si>
  <si>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</si>
  <si>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</si>
  <si>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</si>
  <si>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</si>
  <si>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</si>
  <si>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</si>
  <si>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</si>
  <si>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</si>
  <si>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</si>
  <si>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</si>
  <si>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</si>
  <si>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</si>
  <si>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</si>
  <si>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</si>
  <si>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</si>
  <si>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</si>
  <si>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</si>
  <si>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</si>
  <si>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</si>
  <si>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</si>
  <si>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</si>
  <si>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</si>
  <si>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</si>
  <si>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</si>
  <si>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</si>
  <si>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</si>
  <si>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</si>
  <si>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</si>
  <si>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</si>
  <si>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</si>
  <si>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</si>
  <si>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</si>
  <si>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</si>
  <si>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</si>
  <si>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</si>
  <si>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</si>
  <si>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</si>
  <si>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</si>
  <si>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</si>
  <si>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</si>
  <si>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</si>
  <si>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</si>
  <si>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</si>
  <si>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</si>
  <si>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</si>
  <si>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</si>
  <si>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</si>
  <si>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</si>
  <si>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</si>
  <si>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</si>
  <si>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</si>
  <si>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</si>
  <si>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</si>
  <si>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</si>
  <si>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</si>
  <si>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</si>
  <si>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</si>
  <si>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</si>
  <si>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</si>
  <si>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</si>
  <si>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</si>
  <si>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</si>
  <si>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</si>
  <si>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</si>
  <si>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</si>
  <si>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</si>
  <si>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</si>
  <si>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</si>
  <si>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</si>
  <si>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</si>
  <si>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</si>
  <si>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</si>
  <si>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</si>
  <si>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</si>
  <si>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</si>
  <si>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</si>
  <si>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</si>
  <si>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</si>
  <si>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</si>
  <si>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</si>
  <si>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</si>
  <si>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</si>
  <si>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</si>
  <si>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</si>
  <si>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</si>
  <si>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</si>
  <si>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</si>
  <si>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</si>
  <si>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</si>
  <si>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</si>
  <si>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</si>
  <si>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</si>
  <si>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</si>
  <si>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</si>
  <si>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</si>
  <si>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</si>
  <si>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</si>
  <si>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</si>
  <si>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</si>
  <si>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</si>
  <si>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</si>
  <si>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</si>
  <si>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</si>
  <si>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</si>
  <si>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</si>
  <si>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</si>
  <si>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</si>
  <si>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</si>
  <si>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</si>
  <si>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</si>
  <si>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</si>
  <si>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</si>
  <si>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</si>
  <si>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</si>
  <si>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</si>
  <si>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</si>
  <si>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</si>
  <si>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</si>
  <si>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</si>
  <si>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</si>
  <si>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</si>
  <si>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</si>
  <si>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</si>
  <si>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</si>
  <si>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</si>
  <si>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</si>
  <si>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</si>
  <si>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</si>
  <si>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</si>
  <si>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</si>
  <si>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</si>
  <si>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</si>
  <si>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</si>
  <si>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</si>
  <si>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</si>
  <si>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</si>
  <si>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</si>
  <si>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</si>
  <si>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</si>
  <si>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</si>
  <si>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</si>
  <si>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</si>
  <si>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</si>
  <si>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</si>
  <si>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</si>
  <si>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</si>
  <si>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</si>
  <si>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</si>
  <si>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</si>
  <si>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</si>
  <si>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</si>
  <si>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</si>
  <si>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</si>
  <si>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</si>
  <si>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</si>
  <si>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</si>
  <si>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</si>
  <si>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</si>
  <si>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</si>
  <si>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</si>
  <si>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</si>
  <si>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</si>
  <si>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</si>
  <si>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</si>
  <si>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</si>
  <si>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</si>
  <si>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</si>
  <si>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</si>
  <si>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</si>
  <si>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</si>
  <si>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</si>
  <si>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</si>
  <si>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</si>
  <si>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</si>
  <si>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</si>
  <si>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</si>
  <si>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</si>
  <si>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</si>
  <si>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</si>
  <si>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</si>
  <si>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</si>
  <si>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</si>
  <si>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</si>
  <si>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</si>
  <si>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</si>
  <si>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</si>
  <si>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</si>
  <si>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</si>
  <si>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</si>
  <si>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</si>
  <si>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</si>
  <si>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</si>
  <si>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</si>
  <si>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</si>
  <si>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</si>
  <si>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</si>
  <si>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</si>
  <si>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</si>
  <si>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</si>
  <si>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</si>
  <si>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</si>
  <si>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</si>
  <si>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</si>
  <si>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</si>
  <si>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</si>
  <si>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</si>
  <si>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</si>
  <si>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</si>
  <si>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</si>
  <si>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</si>
  <si>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</si>
  <si>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</si>
  <si>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</si>
  <si>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</si>
  <si>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</si>
  <si>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Source: Central Bank of Trinidad and Tobago.</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</si>
  <si>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</si>
  <si>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</si>
  <si>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</si>
  <si>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</si>
  <si>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</si>
  <si>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</si>
  <si>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</si>
  <si>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</si>
  <si>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</si>
  <si>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</si>
  <si>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</si>
  <si>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</si>
  <si>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</si>
  <si>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</si>
  <si>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</si>
  <si>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</si>
  <si>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</si>
  <si>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</si>
  <si>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</si>
  <si>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</si>
  <si>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</si>
  <si>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</si>
  <si>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</si>
  <si>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</si>
  <si>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</si>
  <si>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</si>
  <si>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</si>
  <si>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</si>
  <si>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</si>
  <si>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</si>
  <si>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</si>
  <si>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</si>
  <si>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</si>
  <si>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</si>
  <si>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</si>
  <si>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</si>
  <si>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</si>
  <si>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</si>
  <si>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</si>
  <si>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</si>
  <si>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</si>
  <si>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</si>
  <si>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</si>
  <si>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</si>
  <si>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</si>
  <si>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</si>
  <si>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</si>
  <si>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</si>
  <si>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</si>
  <si>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</si>
  <si>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</si>
  <si>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</si>
  <si>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</si>
  <si>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</si>
  <si>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</si>
  <si>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</si>
  <si>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</si>
  <si>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</si>
  <si>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</si>
  <si>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Credit Unions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</si>
  <si>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</si>
  <si>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</si>
  <si>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</si>
  <si>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</si>
  <si>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</si>
  <si>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</si>
  <si>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</si>
  <si>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</si>
  <si>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</si>
  <si>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</si>
  <si>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</si>
  <si>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</si>
  <si>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</si>
  <si>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</si>
  <si>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</si>
  <si>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</si>
  <si>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</si>
  <si>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</si>
  <si>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</si>
  <si>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</si>
  <si>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</si>
  <si>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</si>
  <si>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</si>
  <si>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</si>
  <si>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 xml:space="preserve"> </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</si>
  <si>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</si>
  <si>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</si>
  <si>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</si>
  <si>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</si>
  <si>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</si>
  <si>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</si>
  <si>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</si>
  <si>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</si>
  <si>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</si>
  <si>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</si>
  <si>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</si>
  <si>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</si>
  <si>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</si>
  <si>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</si>
  <si>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</si>
  <si>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</si>
  <si>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</si>
  <si>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</si>
  <si>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</si>
  <si>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</si>
  <si>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</si>
  <si>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</si>
  <si>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</si>
  <si>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</si>
  <si>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</si>
  <si>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</si>
  <si>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</si>
  <si>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</si>
  <si>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</si>
  <si>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</si>
  <si>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</si>
  <si>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</si>
  <si>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</si>
  <si>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</si>
  <si>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</si>
  <si>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</si>
  <si>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</si>
  <si>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</si>
  <si>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</si>
  <si>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</si>
  <si>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</si>
  <si>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</si>
  <si>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</si>
  <si>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</si>
  <si>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</si>
  <si>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</si>
  <si>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</si>
  <si>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</si>
  <si>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</si>
  <si>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</si>
  <si>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</si>
  <si>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</si>
  <si>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Manufacturing, of which:</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</si>
  <si>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</si>
  <si>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</si>
  <si>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</si>
  <si>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</si>
  <si>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</si>
  <si>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</si>
  <si>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</si>
  <si>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</si>
  <si>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</si>
  <si>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</si>
  <si>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</si>
  <si>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</si>
  <si>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</si>
  <si>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</si>
  <si>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</si>
  <si>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</si>
  <si>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</si>
  <si>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</si>
  <si>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</si>
  <si>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</si>
  <si>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</si>
  <si>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(TT$ M)</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</si>
  <si>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</si>
  <si>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</si>
  <si>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</si>
  <si>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</si>
  <si>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</si>
  <si>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</si>
  <si>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</si>
  <si>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</si>
  <si>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</si>
  <si>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</si>
  <si>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</si>
  <si>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</si>
  <si>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</si>
  <si>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</si>
  <si>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</si>
  <si>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</si>
  <si>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(US$ M)</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</si>
  <si>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</si>
  <si>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</si>
  <si>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</si>
  <si>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</si>
  <si>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</si>
  <si>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</si>
  <si>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</si>
  <si>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1   Yields from 2002 to 2009 are CBTT estimates based on market data.  Yields from 2010 to 2013 are based on CBTT Research GORTT Yield Curve.  Yields from 2014 are from the Standardized TT Treasury Yield Curve.</t>
  </si>
  <si>
    <t>TRINIDAD AND TOBAGO - STRUCTURE OF THE FINANCIAL SYSTEM</t>
  </si>
  <si>
    <t>Commercial Banks  Mortgage Loans Rates                          (Per cent)</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</si>
  <si>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</si>
  <si>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</si>
  <si>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</si>
  <si>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</si>
  <si>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</si>
  <si>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</si>
  <si>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</si>
  <si>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</si>
  <si>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</si>
  <si>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</si>
  <si>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</si>
  <si>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</si>
  <si>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</si>
  <si>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</si>
  <si>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</si>
  <si>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</si>
  <si>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</si>
  <si>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
  </si>
  <si>
    <t>1.50 - 9.00</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</si>
  <si>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</si>
  <si>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</si>
  <si>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</si>
  <si>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</si>
  <si>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</si>
  <si>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r>
      <t>COMMERCIAL BANKS - CONSUMER MORTGAGES BY PURPOSE 1991-2016</t>
    </r>
    <r>
      <rPr>
        <b/>
        <vertAlign val="superscript"/>
        <sz val="10"/>
        <color theme="1"/>
        <rFont val="Times New Roman"/>
        <family val="1"/>
      </rPr>
      <t>1</t>
    </r>
  </si>
  <si>
    <t>-25.6</t>
  </si>
  <si>
    <t>-13.0</t>
  </si>
  <si>
    <t>-15.9</t>
  </si>
  <si>
    <t>-22.3</t>
  </si>
  <si>
    <t>-23.0</t>
  </si>
  <si>
    <t>-27.1</t>
  </si>
  <si>
    <t>-32.3</t>
  </si>
  <si>
    <t>-43.2</t>
  </si>
  <si>
    <t>-35.2</t>
  </si>
  <si>
    <t>-37.2</t>
  </si>
  <si>
    <t>-693.2</t>
  </si>
  <si>
    <t>-776.5</t>
  </si>
  <si>
    <t>13,702.9***</t>
  </si>
  <si>
    <t>1    Effective March 2017, this Table was revised.</t>
  </si>
  <si>
    <t>1    Effective March 2017, Total Mortgage Loans were revised from 1995.</t>
  </si>
  <si>
    <t>1,300,000*</t>
  </si>
  <si>
    <t>***   The value for 2015 has been repeated for 2016 amd 2017.</t>
  </si>
  <si>
    <t xml:space="preserve">Customer Deposits to Total (Non-Interbank) Loans </t>
  </si>
  <si>
    <t>e        Estimated.</t>
  </si>
  <si>
    <t>*    Data for the period January-September 2017.</t>
  </si>
  <si>
    <t>n.a.   Not Available.</t>
  </si>
  <si>
    <t>r       Revised</t>
  </si>
  <si>
    <t>*      Includes Leasing.</t>
  </si>
  <si>
    <r>
      <t>1,307,199.0</t>
    </r>
    <r>
      <rPr>
        <vertAlign val="superscript"/>
        <sz val="10"/>
        <color theme="1"/>
        <rFont val="Times New Roman"/>
        <family val="1"/>
      </rPr>
      <t>r</t>
    </r>
  </si>
  <si>
    <r>
      <t>13,412,576.0</t>
    </r>
    <r>
      <rPr>
        <b/>
        <vertAlign val="superscript"/>
        <sz val="10"/>
        <color theme="1"/>
        <rFont val="Times New Roman"/>
        <family val="1"/>
      </rPr>
      <t>r</t>
    </r>
  </si>
  <si>
    <r>
      <t>51,881.3</t>
    </r>
    <r>
      <rPr>
        <vertAlign val="superscript"/>
        <sz val="10"/>
        <rFont val="Times New Roman"/>
        <family val="1"/>
      </rPr>
      <t>r</t>
    </r>
  </si>
  <si>
    <t>r        Revised</t>
  </si>
  <si>
    <t>r     Revised</t>
  </si>
  <si>
    <r>
      <t>1,777.5</t>
    </r>
    <r>
      <rPr>
        <vertAlign val="superscript"/>
        <sz val="10"/>
        <color theme="1"/>
        <rFont val="Times New Roman"/>
        <family val="1"/>
      </rPr>
      <t>r</t>
    </r>
  </si>
  <si>
    <r>
      <t>316.4</t>
    </r>
    <r>
      <rPr>
        <vertAlign val="superscript"/>
        <sz val="10"/>
        <color theme="1"/>
        <rFont val="Times New Roman"/>
        <family val="1"/>
      </rPr>
      <t>r</t>
    </r>
  </si>
  <si>
    <r>
      <t>5,162.3</t>
    </r>
    <r>
      <rPr>
        <vertAlign val="superscript"/>
        <sz val="10"/>
        <color theme="1"/>
        <rFont val="Times New Roman"/>
        <family val="1"/>
      </rPr>
      <t>r</t>
    </r>
  </si>
  <si>
    <t>1  Effective October 17, 2011 CLICO Investment Bank's (CIB) licence was revoked.</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</si>
</sst>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yyyy"/>
    <numFmt numFmtId="169" formatCode="_(* #,##0_);_(* \(#,##0\);_(* &quot;-&quot;??_);_(@_)"/>
    <numFmt numFmtId="170" formatCode="[$-409]mmm\-yy;@"/>
    <numFmt numFmtId="171" formatCode="#,##0.0_);\(#,##0.0\)"/>
    <numFmt numFmtId="172" formatCode="General_)"/>
    <numFmt numFmtId="173" formatCode="&quot;   &quot;@"/>
    <numFmt numFmtId="174" formatCode="&quot;      &quot;@"/>
    <numFmt numFmtId="175" formatCode="&quot;         &quot;@"/>
    <numFmt numFmtId="176" formatCode="&quot;            &quot;@"/>
    <numFmt numFmtId="177" formatCode="&quot;               &quot;@"/>
    <numFmt numFmtId="178" formatCode="_(&quot;TT$&quot;* #,##0.00_);_(&quot;TT$&quot;* \(#,##0.00\);_(&quot;TT$&quot;* &quot;-&quot;??_);_(@_)"/>
    <numFmt numFmtId="179" formatCode="mmmm\ d\,\ yyyy"/>
    <numFmt numFmtId="180" formatCode="_([$€-2]* #,##0.00_);_([$€-2]* \(#,##0.00\);_([$€-2]* &quot;-&quot;??_)"/>
    <numFmt numFmtId="181" formatCode="#.##000"/>
    <numFmt numFmtId="182" formatCode="d/m/yy\ h:mm\ \a\.m\./\p\.m\."/>
    <numFmt numFmtId="183" formatCode="0.000000"/>
    <numFmt numFmtId="184" formatCode="_-* #,##0\ _$_-;\-* #,##0\ _$_-;_-* &quot;-&quot;\ _$_-;_-@_-"/>
    <numFmt numFmtId="185" formatCode="_-* #,##0.00\ _$_-;\-* #,##0.00\ _$_-;_-* &quot;-&quot;??\ _$_-;_-@_-"/>
    <numFmt numFmtId="186" formatCode="_-* #,##0\ &quot;$&quot;_-;\-* #,##0\ &quot;$&quot;_-;_-* &quot;-&quot;\ &quot;$&quot;_-;_-@_-"/>
    <numFmt numFmtId="187" formatCode="_-* #,##0.00\ &quot;$&quot;_-;\-* #,##0.00\ &quot;$&quot;_-;_-* &quot;-&quot;??\ &quot;$&quot;_-;_-@_-"/>
    <numFmt numFmtId="188" formatCode="_-* #,##0.0000\ _P_t_s_-;\-* #,##0.0000\ _P_t_s_-;_-* &quot;-&quot;\ _P_t_s_-;_-@_-"/>
    <numFmt numFmtId="189" formatCode="#,##0.000;\-#,##0.000"/>
    <numFmt numFmtId="190" formatCode="[&gt;=0.05]#,##0.0;[&lt;=-0.05]\-#,##0.0;?0.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0.00\ ;\(\$#,##0.00\)"/>
    <numFmt numFmtId="199" formatCode="#,##0.000"/>
  </numFmts>
  <fonts count="9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FF0000"/>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b/>
      <sz val="9"/>
      <color theme="1"/>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color theme="1"/>
      <name val="Times New Roman"/>
      <family val="1"/>
    </font>
    <font>
      <sz val="10"/>
      <name val="Times New Roman"/>
      <family val="1"/>
    </font>
    <font>
      <b/>
      <sz val="10"/>
      <color theme="1"/>
      <name val="Times New Roman"/>
      <family val="1"/>
    </font>
    <font>
      <vertAlign val="superscript"/>
      <sz val="10"/>
      <color theme="1"/>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4" fillId="0" borderId="0" applyFont="0" applyFill="0" applyBorder="0" applyAlignment="0" applyProtection="0"/>
    <xf numFmtId="0" fontId="33" fillId="0" borderId="0" applyNumberFormat="0" applyFill="0" applyBorder="0" applyAlignment="0" applyProtection="0"/>
    <xf numFmtId="170" fontId="25" fillId="0" borderId="0"/>
    <xf numFmtId="170" fontId="25" fillId="0" borderId="0"/>
    <xf numFmtId="43"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4"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2" fillId="0" borderId="0" applyNumberFormat="0" applyFill="0" applyBorder="0" applyAlignment="0" applyProtection="0"/>
    <xf numFmtId="0" fontId="43" fillId="0" borderId="41" applyNumberFormat="0" applyFill="0" applyAlignment="0" applyProtection="0"/>
    <xf numFmtId="0" fontId="44" fillId="0" borderId="42" applyNumberFormat="0" applyFill="0" applyAlignment="0" applyProtection="0"/>
    <xf numFmtId="0" fontId="45" fillId="0" borderId="43" applyNumberFormat="0" applyFill="0" applyAlignment="0" applyProtection="0"/>
    <xf numFmtId="0" fontId="45" fillId="0" borderId="0" applyNumberFormat="0" applyFill="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7" borderId="44" applyNumberFormat="0" applyAlignment="0" applyProtection="0"/>
    <xf numFmtId="0" fontId="50" fillId="28" borderId="45" applyNumberFormat="0" applyAlignment="0" applyProtection="0"/>
    <xf numFmtId="0" fontId="51" fillId="28" borderId="44" applyNumberFormat="0" applyAlignment="0" applyProtection="0"/>
    <xf numFmtId="0" fontId="52" fillId="0" borderId="46" applyNumberFormat="0" applyFill="0" applyAlignment="0" applyProtection="0"/>
    <xf numFmtId="0" fontId="53" fillId="29" borderId="47"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49" applyNumberFormat="0" applyFill="0" applyAlignment="0" applyProtection="0"/>
    <xf numFmtId="0" fontId="57"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7" fillId="34" borderId="0" applyNumberFormat="0" applyBorder="0" applyAlignment="0" applyProtection="0"/>
    <xf numFmtId="0" fontId="57"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7" fillId="50" borderId="0" applyNumberFormat="0" applyBorder="0" applyAlignment="0" applyProtection="0"/>
    <xf numFmtId="0" fontId="57"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7"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3"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3" fillId="55" borderId="1348" applyNumberFormat="0" applyBorder="0" applyAlignment="0" applyProtection="0"/>
    <xf numFmtId="39" fontId="33"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8"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3"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43" fontId="25" fillId="0" borderId="0" applyFont="0" applyFill="0" applyBorder="0" applyAlignment="0" applyProtection="0"/>
    <xf numFmtId="0" fontId="4" fillId="0" borderId="0"/>
    <xf numFmtId="172" fontId="59" fillId="0" borderId="0"/>
    <xf numFmtId="0" fontId="25" fillId="30" borderId="48" applyNumberFormat="0" applyFont="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4" fontId="38" fillId="0" borderId="0" applyFont="0" applyFill="0" applyBorder="0" applyAlignment="0" applyProtection="0"/>
    <xf numFmtId="170" fontId="25" fillId="32" borderId="0" applyNumberFormat="0" applyBorder="0" applyAlignment="0" applyProtection="0"/>
    <xf numFmtId="173" fontId="38" fillId="0" borderId="0" applyFont="0" applyFill="0" applyBorder="0" applyAlignment="0" applyProtection="0"/>
    <xf numFmtId="170" fontId="25" fillId="32" borderId="0" applyNumberFormat="0" applyBorder="0" applyAlignment="0" applyProtection="0"/>
    <xf numFmtId="165" fontId="60" fillId="55" borderId="53" applyFont="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0" fontId="5" fillId="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0" fontId="5" fillId="3"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0" fontId="5" fillId="4"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0" fontId="5" fillId="5"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0" fontId="5" fillId="6"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0" fontId="5" fillId="7"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5" fontId="38" fillId="0" borderId="0" applyFont="0" applyFill="0" applyBorder="0" applyAlignment="0" applyProtection="0"/>
    <xf numFmtId="176" fontId="38" fillId="0" borderId="0" applyFont="0" applyFill="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0" fontId="5" fillId="8"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0" fontId="5" fillId="9"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0" fontId="5" fillId="10"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0" fontId="5" fillId="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0" fontId="5" fillId="8"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5" fillId="11"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7" fontId="38" fillId="0" borderId="0" applyFont="0" applyFill="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4"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38"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2"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46"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0"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54"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1"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5"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39"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3"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47"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170" fontId="57"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61" fillId="0" borderId="12">
      <protection hidden="1"/>
    </xf>
    <xf numFmtId="170" fontId="61" fillId="0" borderId="12">
      <protection hidden="1"/>
    </xf>
    <xf numFmtId="0" fontId="62" fillId="20" borderId="12" applyNumberFormat="0" applyFont="0" applyBorder="0" applyAlignment="0" applyProtection="0">
      <protection hidden="1"/>
    </xf>
    <xf numFmtId="170" fontId="62" fillId="20" borderId="12" applyNumberFormat="0" applyFont="0" applyBorder="0" applyAlignment="0" applyProtection="0">
      <protection hidden="1"/>
    </xf>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170" fontId="47" fillId="25" borderId="0" applyNumberFormat="0" applyBorder="0" applyAlignment="0" applyProtection="0"/>
    <xf numFmtId="0" fontId="63" fillId="0" borderId="0">
      <protection locked="0"/>
    </xf>
    <xf numFmtId="0" fontId="63" fillId="0" borderId="0">
      <protection locked="0"/>
    </xf>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1" fillId="28" borderId="44"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170" fontId="53" fillId="29" borderId="4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44" fontId="4" fillId="0" borderId="0" applyFont="0" applyFill="0" applyBorder="0" applyAlignment="0" applyProtection="0"/>
    <xf numFmtId="178"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ill="0" applyBorder="0" applyAlignment="0" applyProtection="0"/>
    <xf numFmtId="5" fontId="4" fillId="0" borderId="0" applyFill="0" applyBorder="0" applyAlignment="0" applyProtection="0"/>
    <xf numFmtId="179" fontId="4" fillId="0" borderId="0" applyFill="0" applyBorder="0" applyAlignment="0" applyProtection="0"/>
    <xf numFmtId="179" fontId="4" fillId="0" borderId="0" applyFill="0" applyBorder="0" applyAlignment="0" applyProtection="0"/>
    <xf numFmtId="166" fontId="2" fillId="0" borderId="0" applyBorder="0"/>
    <xf numFmtId="166" fontId="2" fillId="0" borderId="14"/>
    <xf numFmtId="180" fontId="2" fillId="0" borderId="0" applyFont="0" applyFill="0" applyBorder="0" applyAlignment="0" applyProtection="0"/>
    <xf numFmtId="170" fontId="2" fillId="0" borderId="0" applyFont="0" applyFill="0" applyBorder="0" applyAlignment="0" applyProtection="0"/>
    <xf numFmtId="172" fontId="65" fillId="0" borderId="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70" fontId="55" fillId="0" borderId="0" applyNumberFormat="0" applyFill="0" applyBorder="0" applyAlignment="0" applyProtection="0"/>
    <xf numFmtId="181" fontId="66" fillId="0" borderId="0">
      <protection locked="0"/>
    </xf>
    <xf numFmtId="181" fontId="66" fillId="0" borderId="0">
      <protection locked="0"/>
    </xf>
    <xf numFmtId="181" fontId="67" fillId="0" borderId="0">
      <protection locked="0"/>
    </xf>
    <xf numFmtId="181" fontId="68" fillId="0" borderId="0">
      <protection locked="0"/>
    </xf>
    <xf numFmtId="181" fontId="68" fillId="0" borderId="0">
      <protection locked="0"/>
    </xf>
    <xf numFmtId="181" fontId="68" fillId="0" borderId="0">
      <protection locked="0"/>
    </xf>
    <xf numFmtId="181" fontId="67" fillId="0" borderId="0">
      <protection locked="0"/>
    </xf>
    <xf numFmtId="0" fontId="4" fillId="0" borderId="0">
      <protection locked="0"/>
    </xf>
    <xf numFmtId="182" fontId="4" fillId="0" borderId="0">
      <protection locked="0"/>
    </xf>
    <xf numFmtId="2" fontId="4" fillId="0" borderId="0" applyFill="0" applyBorder="0" applyAlignment="0" applyProtection="0"/>
    <xf numFmtId="2" fontId="4" fillId="0" borderId="0" applyFill="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170" fontId="46" fillId="24" borderId="0" applyNumberFormat="0" applyBorder="0" applyAlignment="0" applyProtection="0"/>
    <xf numFmtId="38" fontId="33" fillId="56" borderId="0" applyNumberFormat="0" applyBorder="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0" fontId="13" fillId="0" borderId="3"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0" fontId="69" fillId="0" borderId="0" applyNumberFormat="0" applyFill="0" applyBorder="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3" fillId="0" borderId="41"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0" fontId="14" fillId="0" borderId="4"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0" fontId="70" fillId="0" borderId="0" applyNumberFormat="0" applyFill="0" applyBorder="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4" fillId="0" borderId="42"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43" applyNumberFormat="0" applyFill="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170" fontId="45" fillId="0" borderId="0" applyNumberFormat="0" applyFill="0" applyBorder="0" applyAlignment="0" applyProtection="0"/>
    <xf numFmtId="0" fontId="63" fillId="0" borderId="0">
      <protection locked="0"/>
    </xf>
    <xf numFmtId="0" fontId="63" fillId="0" borderId="0">
      <protection locked="0"/>
    </xf>
    <xf numFmtId="0" fontId="71" fillId="0" borderId="0" applyNumberFormat="0" applyFill="0" applyBorder="0" applyAlignment="0" applyProtection="0">
      <alignment vertical="top"/>
      <protection locked="0"/>
    </xf>
    <xf numFmtId="0" fontId="58" fillId="0" borderId="0" applyNumberFormat="0" applyFill="0" applyBorder="0" applyAlignment="0" applyProtection="0"/>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65" fontId="38" fillId="0" borderId="0" applyFont="0" applyFill="0" applyBorder="0" applyAlignment="0" applyProtection="0"/>
    <xf numFmtId="3" fontId="38" fillId="0" borderId="0" applyFont="0" applyFill="0" applyBorder="0" applyAlignment="0" applyProtection="0"/>
    <xf numFmtId="10" fontId="33" fillId="55" borderId="51" applyNumberFormat="0" applyBorder="0" applyAlignment="0" applyProtection="0"/>
    <xf numFmtId="10" fontId="33" fillId="55" borderId="51" applyNumberFormat="0" applyBorder="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70" fontId="49" fillId="27" borderId="44" applyNumberFormat="0" applyAlignment="0" applyProtection="0"/>
    <xf numFmtId="183" fontId="65" fillId="0" borderId="0" applyFont="0" applyFill="0" applyBorder="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170" fontId="52" fillId="0" borderId="46" applyNumberFormat="0" applyFill="0" applyAlignment="0" applyProtection="0"/>
    <xf numFmtId="0" fontId="75" fillId="0" borderId="12">
      <alignment horizontal="left"/>
      <protection locked="0"/>
    </xf>
    <xf numFmtId="170" fontId="75" fillId="0" borderId="12">
      <alignment horizontal="left"/>
      <protection locked="0"/>
    </xf>
    <xf numFmtId="184"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8" fontId="4" fillId="0" borderId="0" applyFont="0" applyFill="0" applyBorder="0" applyAlignment="0" applyProtection="0"/>
    <xf numFmtId="185" fontId="4" fillId="0" borderId="0" applyFont="0" applyFill="0" applyBorder="0" applyAlignment="0" applyProtection="0"/>
    <xf numFmtId="41" fontId="76" fillId="0" borderId="0" applyFont="0" applyFill="0" applyBorder="0" applyAlignment="0" applyProtection="0"/>
    <xf numFmtId="43" fontId="76"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42" fontId="76" fillId="0" borderId="0" applyFont="0" applyFill="0" applyBorder="0" applyAlignment="0" applyProtection="0"/>
    <xf numFmtId="44" fontId="76" fillId="0" borderId="0" applyFont="0" applyFill="0" applyBorder="0" applyAlignment="0" applyProtection="0"/>
    <xf numFmtId="188" fontId="4" fillId="0" borderId="0">
      <protection locked="0"/>
    </xf>
    <xf numFmtId="189" fontId="4" fillId="0" borderId="0">
      <protection locked="0"/>
    </xf>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170" fontId="48" fillId="26" borderId="0" applyNumberFormat="0" applyBorder="0" applyAlignment="0" applyProtection="0"/>
    <xf numFmtId="0" fontId="59" fillId="0" borderId="0"/>
    <xf numFmtId="170" fontId="59" fillId="0" borderId="0"/>
    <xf numFmtId="0" fontId="77" fillId="0" borderId="0"/>
    <xf numFmtId="170" fontId="77" fillId="0" borderId="0"/>
    <xf numFmtId="0" fontId="78" fillId="0" borderId="0"/>
    <xf numFmtId="170" fontId="78" fillId="0" borderId="0"/>
    <xf numFmtId="0" fontId="78" fillId="0" borderId="0"/>
    <xf numFmtId="170" fontId="78" fillId="0" borderId="0"/>
    <xf numFmtId="0" fontId="78" fillId="0" borderId="0"/>
    <xf numFmtId="170" fontId="78" fillId="0" borderId="0"/>
    <xf numFmtId="0" fontId="4" fillId="0" borderId="0"/>
    <xf numFmtId="0" fontId="4" fillId="0" borderId="0"/>
    <xf numFmtId="0" fontId="4" fillId="0" borderId="0"/>
    <xf numFmtId="170" fontId="4" fillId="0" borderId="0"/>
    <xf numFmtId="0" fontId="2" fillId="0" borderId="0"/>
    <xf numFmtId="0" fontId="4" fillId="0" borderId="0"/>
    <xf numFmtId="0" fontId="4" fillId="0" borderId="0"/>
    <xf numFmtId="170" fontId="4" fillId="0" borderId="0"/>
    <xf numFmtId="0" fontId="4" fillId="0" borderId="0"/>
    <xf numFmtId="0" fontId="25" fillId="0" borderId="0"/>
    <xf numFmtId="170" fontId="4" fillId="0" borderId="0"/>
    <xf numFmtId="0" fontId="25" fillId="0" borderId="0"/>
    <xf numFmtId="0" fontId="4" fillId="0" borderId="0"/>
    <xf numFmtId="170" fontId="4"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2" fillId="0" borderId="0"/>
    <xf numFmtId="0" fontId="25" fillId="0" borderId="0"/>
    <xf numFmtId="170" fontId="4" fillId="0" borderId="0"/>
    <xf numFmtId="170" fontId="4" fillId="0" borderId="0"/>
    <xf numFmtId="0" fontId="2"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170" fontId="4" fillId="0" borderId="0"/>
    <xf numFmtId="0" fontId="4" fillId="0" borderId="0"/>
    <xf numFmtId="170" fontId="4" fillId="0" borderId="0"/>
    <xf numFmtId="170" fontId="4" fillId="0" borderId="0"/>
    <xf numFmtId="170" fontId="4" fillId="0" borderId="0"/>
    <xf numFmtId="0" fontId="2" fillId="0" borderId="0"/>
    <xf numFmtId="170" fontId="4" fillId="0" borderId="0"/>
    <xf numFmtId="0" fontId="4" fillId="0" borderId="0"/>
    <xf numFmtId="0" fontId="25" fillId="0" borderId="0"/>
    <xf numFmtId="0" fontId="25" fillId="0" borderId="0"/>
    <xf numFmtId="17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1" fontId="59" fillId="0" borderId="0"/>
    <xf numFmtId="170" fontId="4" fillId="0" borderId="0"/>
    <xf numFmtId="0" fontId="4" fillId="0" borderId="0"/>
    <xf numFmtId="170" fontId="4" fillId="0" borderId="0"/>
    <xf numFmtId="170" fontId="4" fillId="0" borderId="0"/>
    <xf numFmtId="170" fontId="25" fillId="0" borderId="0"/>
    <xf numFmtId="0" fontId="4" fillId="0" borderId="0"/>
    <xf numFmtId="170"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0" fontId="4" fillId="0" borderId="0"/>
    <xf numFmtId="0" fontId="25" fillId="0" borderId="0"/>
    <xf numFmtId="0" fontId="25" fillId="0" borderId="0"/>
    <xf numFmtId="0" fontId="25" fillId="0" borderId="0"/>
    <xf numFmtId="0" fontId="4" fillId="0" borderId="0"/>
    <xf numFmtId="170" fontId="4" fillId="0" borderId="0"/>
    <xf numFmtId="0" fontId="4" fillId="0" borderId="0" applyFont="0"/>
    <xf numFmtId="0" fontId="25" fillId="0" borderId="0"/>
    <xf numFmtId="0" fontId="25" fillId="0" borderId="0"/>
    <xf numFmtId="170" fontId="4" fillId="0" borderId="0"/>
    <xf numFmtId="0" fontId="25" fillId="0" borderId="0"/>
    <xf numFmtId="0" fontId="25" fillId="0" borderId="0"/>
    <xf numFmtId="170" fontId="4" fillId="0" borderId="0"/>
    <xf numFmtId="0" fontId="25" fillId="0" borderId="0"/>
    <xf numFmtId="0" fontId="25" fillId="0" borderId="0"/>
    <xf numFmtId="17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0" fontId="4" fillId="0" borderId="0"/>
    <xf numFmtId="0" fontId="2" fillId="0" borderId="0"/>
    <xf numFmtId="170" fontId="4" fillId="0" borderId="0"/>
    <xf numFmtId="0" fontId="2"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4" fillId="0" borderId="0"/>
    <xf numFmtId="170" fontId="4" fillId="0" borderId="0"/>
    <xf numFmtId="0" fontId="2" fillId="0" borderId="0"/>
    <xf numFmtId="170" fontId="4" fillId="0" borderId="0"/>
    <xf numFmtId="172" fontId="59" fillId="0" borderId="0"/>
    <xf numFmtId="172" fontId="59" fillId="0" borderId="0"/>
    <xf numFmtId="0" fontId="4" fillId="0" borderId="0"/>
    <xf numFmtId="0" fontId="4" fillId="0" borderId="0"/>
    <xf numFmtId="172" fontId="59" fillId="0" borderId="0"/>
    <xf numFmtId="0" fontId="2" fillId="0" borderId="0"/>
    <xf numFmtId="0" fontId="4" fillId="0" borderId="0"/>
    <xf numFmtId="172" fontId="59" fillId="0" borderId="0"/>
    <xf numFmtId="0" fontId="64" fillId="0" borderId="0"/>
    <xf numFmtId="0" fontId="4" fillId="0" borderId="0"/>
    <xf numFmtId="172" fontId="59" fillId="0" borderId="0"/>
    <xf numFmtId="0" fontId="4" fillId="0" borderId="0"/>
    <xf numFmtId="172" fontId="59" fillId="0" borderId="0"/>
    <xf numFmtId="172" fontId="59" fillId="0" borderId="0"/>
    <xf numFmtId="172" fontId="59" fillId="0" borderId="0"/>
    <xf numFmtId="172" fontId="59" fillId="0" borderId="0"/>
    <xf numFmtId="170" fontId="4" fillId="0" borderId="0"/>
    <xf numFmtId="0" fontId="25" fillId="0" borderId="0"/>
    <xf numFmtId="172" fontId="59"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5" fillId="0" borderId="0"/>
    <xf numFmtId="170" fontId="25" fillId="0" borderId="0"/>
    <xf numFmtId="0" fontId="2" fillId="0" borderId="0"/>
    <xf numFmtId="170" fontId="25" fillId="0" borderId="0"/>
    <xf numFmtId="0" fontId="2" fillId="0" borderId="0"/>
    <xf numFmtId="170" fontId="25" fillId="0" borderId="0"/>
    <xf numFmtId="0" fontId="2" fillId="0" borderId="0"/>
    <xf numFmtId="170" fontId="25" fillId="0" borderId="0"/>
    <xf numFmtId="0" fontId="2" fillId="0" borderId="0"/>
    <xf numFmtId="0" fontId="25" fillId="0" borderId="0"/>
    <xf numFmtId="170" fontId="25" fillId="0" borderId="0"/>
    <xf numFmtId="0" fontId="25" fillId="0" borderId="0"/>
    <xf numFmtId="170" fontId="25" fillId="0" borderId="0"/>
    <xf numFmtId="0" fontId="4" fillId="0" borderId="0"/>
    <xf numFmtId="0" fontId="4" fillId="0" borderId="0" applyFont="0"/>
    <xf numFmtId="0" fontId="4" fillId="0" borderId="0" applyFont="0"/>
    <xf numFmtId="0" fontId="5" fillId="0" borderId="0"/>
    <xf numFmtId="0" fontId="4" fillId="0" borderId="0"/>
    <xf numFmtId="172" fontId="59" fillId="0" borderId="0"/>
    <xf numFmtId="0" fontId="4" fillId="0" borderId="0"/>
    <xf numFmtId="172" fontId="59" fillId="0" borderId="0"/>
    <xf numFmtId="172" fontId="59" fillId="0" borderId="0"/>
    <xf numFmtId="172" fontId="59" fillId="0" borderId="0"/>
    <xf numFmtId="172" fontId="59" fillId="0" borderId="0"/>
    <xf numFmtId="172" fontId="59" fillId="0" borderId="0"/>
    <xf numFmtId="170" fontId="4" fillId="0" borderId="0"/>
    <xf numFmtId="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0" fontId="4" fillId="0" borderId="0"/>
    <xf numFmtId="170" fontId="25" fillId="0" borderId="0"/>
    <xf numFmtId="170" fontId="25" fillId="0" borderId="0"/>
    <xf numFmtId="0" fontId="79" fillId="0" borderId="0"/>
    <xf numFmtId="0" fontId="4" fillId="0" borderId="0"/>
    <xf numFmtId="0" fontId="4" fillId="0" borderId="0"/>
    <xf numFmtId="170" fontId="4"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 fillId="0" borderId="0"/>
    <xf numFmtId="0" fontId="4" fillId="0" borderId="0"/>
    <xf numFmtId="0" fontId="4" fillId="0" borderId="0"/>
    <xf numFmtId="0" fontId="25" fillId="0" borderId="0"/>
    <xf numFmtId="0" fontId="25" fillId="0" borderId="0"/>
    <xf numFmtId="170" fontId="4" fillId="0" borderId="0"/>
    <xf numFmtId="0" fontId="4" fillId="0" borderId="0" applyNumberFormat="0"/>
    <xf numFmtId="0" fontId="4" fillId="0" borderId="0"/>
    <xf numFmtId="0" fontId="4" fillId="0" borderId="0"/>
    <xf numFmtId="172" fontId="59" fillId="0" borderId="0"/>
    <xf numFmtId="170" fontId="4" fillId="0" borderId="0"/>
    <xf numFmtId="0" fontId="2" fillId="0" borderId="0"/>
    <xf numFmtId="0" fontId="80" fillId="0" borderId="0"/>
    <xf numFmtId="0" fontId="4" fillId="0" borderId="0"/>
    <xf numFmtId="0" fontId="4" fillId="0" borderId="0"/>
    <xf numFmtId="170" fontId="4" fillId="0" borderId="0"/>
    <xf numFmtId="0" fontId="4" fillId="0" borderId="0"/>
    <xf numFmtId="0" fontId="4" fillId="0" borderId="0"/>
    <xf numFmtId="170" fontId="4" fillId="0" borderId="0"/>
    <xf numFmtId="190" fontId="2" fillId="0" borderId="0" applyFill="0" applyBorder="0" applyAlignment="0" applyProtection="0">
      <alignment horizontal="right"/>
    </xf>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3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38" fillId="0" borderId="0">
      <alignment horizontal="left"/>
    </xf>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70" fontId="50"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1" fontId="2" fillId="0" borderId="0" applyFont="0" applyFill="0" applyBorder="0" applyAlignment="0" applyProtection="0"/>
    <xf numFmtId="192" fontId="38" fillId="0" borderId="0" applyFont="0" applyFill="0" applyBorder="0" applyAlignment="0" applyProtection="0"/>
    <xf numFmtId="193" fontId="38" fillId="0" borderId="0" applyFont="0" applyFill="0" applyBorder="0" applyAlignment="0" applyProtection="0"/>
    <xf numFmtId="194" fontId="4" fillId="0" borderId="0">
      <protection locked="0"/>
    </xf>
    <xf numFmtId="9" fontId="4" fillId="0" borderId="0" applyFont="0" applyFill="0" applyBorder="0" applyAlignment="0" applyProtection="0"/>
    <xf numFmtId="195" fontId="2" fillId="0" borderId="0" applyFill="0" applyBorder="0" applyAlignment="0">
      <alignment horizontal="centerContinuous"/>
    </xf>
    <xf numFmtId="0" fontId="64" fillId="0" borderId="0" applyNumberFormat="0" applyFont="0" applyFill="0" applyBorder="0" applyAlignment="0" applyProtection="0">
      <alignment horizontal="left"/>
    </xf>
    <xf numFmtId="170" fontId="64" fillId="0" borderId="0" applyNumberFormat="0" applyFont="0" applyFill="0" applyBorder="0" applyAlignment="0" applyProtection="0">
      <alignment horizontal="left"/>
    </xf>
    <xf numFmtId="0" fontId="38" fillId="0" borderId="0"/>
    <xf numFmtId="170" fontId="38" fillId="0" borderId="0"/>
    <xf numFmtId="196" fontId="4" fillId="0" borderId="0">
      <protection locked="0"/>
    </xf>
    <xf numFmtId="197" fontId="4" fillId="0" borderId="0">
      <protection locked="0"/>
    </xf>
    <xf numFmtId="0" fontId="81" fillId="0" borderId="12" applyNumberFormat="0" applyFill="0" applyBorder="0" applyAlignment="0" applyProtection="0">
      <protection hidden="1"/>
    </xf>
    <xf numFmtId="170" fontId="81" fillId="0" borderId="12" applyNumberFormat="0" applyFill="0" applyBorder="0" applyAlignment="0" applyProtection="0">
      <protection hidden="1"/>
    </xf>
    <xf numFmtId="39" fontId="33" fillId="0" borderId="52" applyFill="0">
      <alignment horizontal="left"/>
    </xf>
    <xf numFmtId="0" fontId="2" fillId="0" borderId="50">
      <alignment horizontal="center" vertical="center"/>
    </xf>
    <xf numFmtId="0" fontId="65" fillId="0" borderId="0"/>
    <xf numFmtId="170" fontId="65" fillId="0" borderId="0"/>
    <xf numFmtId="0" fontId="82" fillId="0" borderId="0"/>
    <xf numFmtId="0" fontId="4" fillId="0" borderId="0" applyNumberFormat="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170" fontId="42" fillId="0" borderId="0" applyNumberFormat="0" applyFill="0" applyBorder="0" applyAlignment="0" applyProtection="0"/>
    <xf numFmtId="0" fontId="83" fillId="0" borderId="0"/>
    <xf numFmtId="0" fontId="84" fillId="20" borderId="12"/>
    <xf numFmtId="170" fontId="84" fillId="20" borderId="12"/>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0" fontId="4" fillId="0" borderId="54"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6" fillId="0" borderId="49" applyNumberFormat="0" applyFill="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170" fontId="54" fillId="0" borderId="0" applyNumberFormat="0" applyFill="0" applyBorder="0" applyAlignment="0" applyProtection="0"/>
    <xf numFmtId="0" fontId="85" fillId="0" borderId="0" applyProtection="0"/>
    <xf numFmtId="198" fontId="85" fillId="0" borderId="0" applyProtection="0"/>
    <xf numFmtId="0" fontId="86" fillId="0" borderId="0" applyProtection="0"/>
    <xf numFmtId="0" fontId="87" fillId="0" borderId="0" applyProtection="0"/>
    <xf numFmtId="0" fontId="85" fillId="0" borderId="55" applyProtection="0"/>
    <xf numFmtId="0" fontId="2" fillId="0" borderId="0"/>
    <xf numFmtId="10" fontId="85" fillId="0" borderId="0" applyProtection="0"/>
    <xf numFmtId="0" fontId="85" fillId="0" borderId="0"/>
    <xf numFmtId="2" fontId="85" fillId="0" borderId="0" applyProtection="0"/>
    <xf numFmtId="4" fontId="85" fillId="0" borderId="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3" fillId="0" borderId="52" applyFill="0">
      <alignment horizontal="left"/>
    </xf>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39" fontId="33"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43"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43"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0" fontId="4" fillId="23" borderId="5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3" fillId="0" borderId="5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4"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3"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3"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3" fillId="0" borderId="62" applyFill="0">
      <alignment horizontal="left"/>
    </xf>
    <xf numFmtId="0" fontId="21" fillId="0" borderId="66" applyNumberFormat="0" applyFill="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3"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0"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3" fillId="55" borderId="61" applyNumberFormat="0" applyBorder="0" applyAlignment="0" applyProtection="0"/>
    <xf numFmtId="10" fontId="33"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3"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3" fillId="0" borderId="62" applyFill="0">
      <alignment horizontal="left"/>
    </xf>
    <xf numFmtId="10" fontId="33"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3"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3"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0" fontId="4" fillId="23" borderId="7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3"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3"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3"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3" fillId="0" borderId="89" applyFill="0">
      <alignment horizontal="left"/>
    </xf>
    <xf numFmtId="0" fontId="21" fillId="0" borderId="93" applyNumberFormat="0" applyFill="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3"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0"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0" fontId="4" fillId="23" borderId="84"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3" fillId="55" borderId="88" applyNumberFormat="0" applyBorder="0" applyAlignment="0" applyProtection="0"/>
    <xf numFmtId="10" fontId="33"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3"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3" fillId="0" borderId="89" applyFill="0">
      <alignment horizontal="left"/>
    </xf>
    <xf numFmtId="10" fontId="33"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3"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3"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3"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0" fontId="4" fillId="23" borderId="105"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3"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3"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3"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3" fillId="0" borderId="117" applyFill="0">
      <alignment horizontal="left"/>
    </xf>
    <xf numFmtId="0" fontId="21" fillId="0" borderId="121" applyNumberFormat="0" applyFill="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3"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0"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3" fillId="55" borderId="109" applyNumberFormat="0" applyBorder="0" applyAlignment="0" applyProtection="0"/>
    <xf numFmtId="10" fontId="33"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0" fontId="4" fillId="23" borderId="112"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3" fillId="55" borderId="116" applyNumberFormat="0" applyBorder="0" applyAlignment="0" applyProtection="0"/>
    <xf numFmtId="10" fontId="33"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3"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3" fillId="0" borderId="117" applyFill="0">
      <alignment horizontal="left"/>
    </xf>
    <xf numFmtId="10" fontId="33"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3"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3"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3" fillId="55" borderId="171" applyNumberFormat="0" applyBorder="0" applyAlignment="0" applyProtection="0"/>
    <xf numFmtId="0" fontId="2" fillId="0" borderId="232">
      <alignment horizontal="center" vertical="center"/>
    </xf>
    <xf numFmtId="39" fontId="33"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3"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3" fillId="0" borderId="282" applyFill="0">
      <alignment horizontal="left"/>
    </xf>
    <xf numFmtId="0" fontId="8" fillId="20" borderId="276" applyNumberFormat="0" applyAlignment="0" applyProtection="0"/>
    <xf numFmtId="10" fontId="33"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3" fillId="55" borderId="287" applyNumberFormat="0" applyBorder="0" applyAlignment="0" applyProtection="0"/>
    <xf numFmtId="0" fontId="21" fillId="0" borderId="293" applyNumberFormat="0" applyFill="0" applyAlignment="0" applyProtection="0"/>
    <xf numFmtId="10" fontId="33"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3"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3" fillId="0" borderId="254" applyFill="0">
      <alignment horizontal="left"/>
    </xf>
    <xf numFmtId="10" fontId="33" fillId="55" borderId="226" applyNumberFormat="0" applyBorder="0" applyAlignment="0" applyProtection="0"/>
    <xf numFmtId="39" fontId="33"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3"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3"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3"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3" fillId="55" borderId="287" applyNumberFormat="0" applyBorder="0" applyAlignment="0" applyProtection="0"/>
    <xf numFmtId="10" fontId="33" fillId="55" borderId="287" applyNumberFormat="0" applyBorder="0" applyAlignment="0" applyProtection="0"/>
    <xf numFmtId="10" fontId="33" fillId="55" borderId="287" applyNumberFormat="0" applyBorder="0" applyAlignment="0" applyProtection="0"/>
    <xf numFmtId="0" fontId="8" fillId="20" borderId="290" applyNumberFormat="0" applyAlignment="0" applyProtection="0"/>
    <xf numFmtId="10" fontId="33"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3"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3" fillId="55" borderId="267" applyNumberFormat="0" applyBorder="0" applyAlignment="0" applyProtection="0"/>
    <xf numFmtId="0" fontId="21" fillId="0" borderId="265" applyNumberFormat="0" applyFill="0" applyAlignment="0" applyProtection="0"/>
    <xf numFmtId="39" fontId="33"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3" fillId="55" borderId="315" applyNumberFormat="0" applyBorder="0" applyAlignment="0" applyProtection="0"/>
    <xf numFmtId="10" fontId="33"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3" fillId="0" borderId="309" applyFill="0">
      <alignment horizontal="left"/>
    </xf>
    <xf numFmtId="10" fontId="33"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3"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3" fillId="55" borderId="219" applyNumberFormat="0" applyBorder="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3" fillId="55" borderId="287" applyNumberFormat="0" applyBorder="0" applyAlignment="0" applyProtection="0"/>
    <xf numFmtId="39" fontId="33"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3" fillId="55" borderId="267" applyNumberFormat="0" applyBorder="0" applyAlignment="0" applyProtection="0"/>
    <xf numFmtId="0" fontId="8" fillId="20" borderId="276" applyNumberFormat="0" applyAlignment="0" applyProtection="0"/>
    <xf numFmtId="10" fontId="33"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3"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3" fillId="0" borderId="227" applyFill="0">
      <alignment horizontal="left"/>
    </xf>
    <xf numFmtId="39" fontId="33"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3"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3" fillId="55" borderId="239" applyNumberFormat="0" applyBorder="0" applyAlignment="0" applyProtection="0"/>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3"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3"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3"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3"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3"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3" fillId="55" borderId="226" applyNumberFormat="0" applyBorder="0" applyAlignment="0" applyProtection="0"/>
    <xf numFmtId="0" fontId="4" fillId="23" borderId="222" applyNumberFormat="0" applyFont="0" applyAlignment="0" applyProtection="0"/>
    <xf numFmtId="10" fontId="33"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3" fillId="55" borderId="219" applyNumberFormat="0" applyBorder="0" applyAlignment="0" applyProtection="0"/>
    <xf numFmtId="39" fontId="33"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3"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3" fillId="0" borderId="289" applyFill="0">
      <alignment horizontal="left"/>
    </xf>
    <xf numFmtId="0" fontId="16" fillId="7" borderId="242" applyNumberFormat="0" applyAlignment="0" applyProtection="0"/>
    <xf numFmtId="10" fontId="33" fillId="55" borderId="329" applyNumberFormat="0" applyBorder="0" applyAlignment="0" applyProtection="0"/>
    <xf numFmtId="0" fontId="4" fillId="23" borderId="222" applyNumberFormat="0" applyFont="0" applyAlignment="0" applyProtection="0"/>
    <xf numFmtId="39" fontId="33"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3"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3"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3" fillId="55" borderId="233" applyNumberFormat="0" applyBorder="0" applyAlignment="0" applyProtection="0"/>
    <xf numFmtId="10" fontId="33" fillId="55" borderId="233" applyNumberFormat="0" applyBorder="0" applyAlignment="0" applyProtection="0"/>
    <xf numFmtId="39" fontId="33"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3" fillId="55" borderId="219" applyNumberFormat="0" applyBorder="0" applyAlignment="0" applyProtection="0"/>
    <xf numFmtId="10" fontId="33"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3"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6" fillId="7" borderId="221" applyNumberForma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3"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316" applyFill="0">
      <alignment horizontal="left"/>
    </xf>
    <xf numFmtId="0" fontId="19" fillId="20" borderId="326" applyNumberFormat="0" applyAlignment="0" applyProtection="0"/>
    <xf numFmtId="10" fontId="33"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3"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3"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309" applyFill="0">
      <alignment horizontal="left"/>
    </xf>
    <xf numFmtId="39" fontId="33"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3"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3"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10" fontId="33" fillId="55" borderId="219" applyNumberFormat="0" applyBorder="0" applyAlignment="0" applyProtection="0"/>
    <xf numFmtId="39" fontId="33"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3"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3" fillId="55" borderId="274" applyNumberFormat="0" applyBorder="0" applyAlignment="0" applyProtection="0"/>
    <xf numFmtId="39" fontId="33"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3" fillId="55" borderId="219"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3"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3" fillId="0" borderId="124" applyFill="0">
      <alignment horizontal="left"/>
    </xf>
    <xf numFmtId="0" fontId="16" fillId="7" borderId="317" applyNumberFormat="0" applyAlignment="0" applyProtection="0"/>
    <xf numFmtId="0" fontId="19" fillId="20" borderId="326" applyNumberFormat="0" applyAlignment="0" applyProtection="0"/>
    <xf numFmtId="10" fontId="33"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3"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3"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3"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3" fillId="0" borderId="131" applyFill="0">
      <alignment horizontal="left"/>
    </xf>
    <xf numFmtId="0" fontId="21" fillId="0" borderId="135" applyNumberFormat="0" applyFill="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3"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0"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3"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3" fillId="55" borderId="130" applyNumberFormat="0" applyBorder="0" applyAlignment="0" applyProtection="0"/>
    <xf numFmtId="10" fontId="33"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3"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3" fillId="0" borderId="131" applyFill="0">
      <alignment horizontal="left"/>
    </xf>
    <xf numFmtId="10" fontId="33"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3"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3"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0" fontId="4" fillId="23" borderId="147"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3"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3"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3"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3" fillId="0" borderId="158" applyFill="0">
      <alignment horizontal="left"/>
    </xf>
    <xf numFmtId="0" fontId="21" fillId="0" borderId="162" applyNumberFormat="0" applyFill="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3"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0"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43" fontId="25" fillId="0" borderId="0" applyFont="0" applyFill="0" applyBorder="0" applyAlignment="0" applyProtection="0"/>
    <xf numFmtId="170" fontId="25" fillId="0" borderId="0"/>
    <xf numFmtId="170" fontId="25" fillId="0" borderId="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2"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36"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0"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4"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48"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52"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3"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37"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1"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5"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49"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170"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8"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0" fontId="25" fillId="0" borderId="0"/>
    <xf numFmtId="170" fontId="25" fillId="0" borderId="0"/>
    <xf numFmtId="0" fontId="25" fillId="0" borderId="0"/>
    <xf numFmtId="17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17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0" fontId="4" fillId="23" borderId="153"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170"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43" fontId="25" fillId="0" borderId="0" applyFont="0" applyFill="0" applyBorder="0" applyAlignment="0" applyProtection="0"/>
    <xf numFmtId="170" fontId="25" fillId="0" borderId="0"/>
    <xf numFmtId="170" fontId="25" fillId="0" borderId="0"/>
    <xf numFmtId="0" fontId="25" fillId="0" borderId="0"/>
    <xf numFmtId="0" fontId="25" fillId="0" borderId="0"/>
    <xf numFmtId="43" fontId="25" fillId="0" borderId="0" applyFont="0" applyFill="0" applyBorder="0" applyAlignment="0" applyProtection="0"/>
    <xf numFmtId="170" fontId="25" fillId="0" borderId="0"/>
    <xf numFmtId="170" fontId="25" fillId="0" borderId="0"/>
    <xf numFmtId="0" fontId="25" fillId="0" borderId="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3" fillId="55" borderId="157" applyNumberFormat="0" applyBorder="0" applyAlignment="0" applyProtection="0"/>
    <xf numFmtId="10" fontId="33"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3"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3" fillId="0" borderId="158" applyFill="0">
      <alignment horizontal="left"/>
    </xf>
    <xf numFmtId="10" fontId="33"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3"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3"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3"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3" fillId="55" borderId="287"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3" fillId="55" borderId="267" applyNumberFormat="0" applyBorder="0" applyAlignment="0" applyProtection="0"/>
    <xf numFmtId="0" fontId="16" fillId="7" borderId="221" applyNumberFormat="0" applyAlignment="0" applyProtection="0"/>
    <xf numFmtId="10" fontId="33"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3" fillId="55" borderId="315" applyNumberFormat="0" applyBorder="0" applyAlignment="0" applyProtection="0"/>
    <xf numFmtId="39" fontId="33"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3"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3"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3" fillId="0" borderId="179" applyFill="0">
      <alignment horizontal="left"/>
    </xf>
    <xf numFmtId="0" fontId="21" fillId="0" borderId="183" applyNumberFormat="0" applyFill="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3"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3" fillId="55" borderId="171" applyNumberFormat="0" applyBorder="0" applyAlignment="0" applyProtection="0"/>
    <xf numFmtId="10" fontId="33"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3" fillId="55" borderId="329"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3" fillId="55" borderId="178" applyNumberFormat="0" applyBorder="0" applyAlignment="0" applyProtection="0"/>
    <xf numFmtId="10" fontId="33"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3"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3" fillId="0" borderId="179" applyFill="0">
      <alignment horizontal="left"/>
    </xf>
    <xf numFmtId="10" fontId="33"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3"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3"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3"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39" fontId="33" fillId="0" borderId="241" applyFill="0">
      <alignment horizontal="left"/>
    </xf>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3"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3"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3"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3"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3"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3" fillId="55" borderId="274" applyNumberFormat="0" applyBorder="0" applyAlignment="0" applyProtection="0"/>
    <xf numFmtId="0" fontId="21" fillId="0" borderId="238" applyNumberFormat="0" applyFill="0" applyAlignment="0" applyProtection="0"/>
    <xf numFmtId="10" fontId="33"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3"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3"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3"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3"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3" fillId="55" borderId="322" applyNumberFormat="0" applyBorder="0" applyAlignment="0" applyProtection="0"/>
    <xf numFmtId="0" fontId="4" fillId="23" borderId="325" applyNumberFormat="0" applyFont="0" applyAlignment="0" applyProtection="0"/>
    <xf numFmtId="39" fontId="33"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3" fillId="55" borderId="267" applyNumberFormat="0" applyBorder="0" applyAlignment="0" applyProtection="0"/>
    <xf numFmtId="10" fontId="33"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3"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3"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3"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3" fillId="0" borderId="261" applyFill="0">
      <alignment horizontal="left"/>
    </xf>
    <xf numFmtId="0" fontId="19" fillId="20" borderId="264" applyNumberFormat="0" applyAlignment="0" applyProtection="0"/>
    <xf numFmtId="0" fontId="8" fillId="20" borderId="262" applyNumberFormat="0" applyAlignment="0" applyProtection="0"/>
    <xf numFmtId="39" fontId="33"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3" fillId="55" borderId="267" applyNumberFormat="0" applyBorder="0" applyAlignment="0" applyProtection="0"/>
    <xf numFmtId="0" fontId="4" fillId="23" borderId="263" applyNumberFormat="0" applyFont="0" applyAlignment="0" applyProtection="0"/>
    <xf numFmtId="39" fontId="33"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3"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3"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3"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3"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3"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3"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3" fillId="0" borderId="206" applyFill="0">
      <alignment horizontal="left"/>
    </xf>
    <xf numFmtId="0" fontId="21" fillId="0" borderId="210" applyNumberFormat="0" applyFill="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3"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3"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3"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3"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3"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3"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3"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3"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3" fillId="0" borderId="227" applyFill="0">
      <alignment horizontal="left"/>
    </xf>
    <xf numFmtId="10" fontId="33" fillId="55" borderId="233"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3"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3"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3"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3"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3" fillId="55" borderId="267" applyNumberFormat="0" applyBorder="0" applyAlignment="0" applyProtection="0"/>
    <xf numFmtId="39" fontId="33"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3"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3"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3" fillId="0" borderId="323" applyFill="0">
      <alignment horizontal="left"/>
    </xf>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3"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4" fillId="23" borderId="270" applyNumberFormat="0" applyFont="0" applyAlignment="0" applyProtection="0"/>
    <xf numFmtId="10" fontId="33" fillId="55" borderId="335" applyNumberFormat="0" applyBorder="0" applyAlignment="0" applyProtection="0"/>
    <xf numFmtId="0" fontId="21" fillId="0" borderId="265" applyNumberFormat="0" applyFill="0" applyAlignment="0" applyProtection="0"/>
    <xf numFmtId="10" fontId="33"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3" fillId="55" borderId="315" applyNumberFormat="0" applyBorder="0" applyAlignment="0" applyProtection="0"/>
    <xf numFmtId="0" fontId="21" fillId="0" borderId="272" applyNumberFormat="0" applyFill="0" applyAlignment="0" applyProtection="0"/>
    <xf numFmtId="39" fontId="33" fillId="0" borderId="268" applyFill="0">
      <alignment horizontal="left"/>
    </xf>
    <xf numFmtId="0" fontId="8" fillId="20" borderId="26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3" fillId="55" borderId="205" applyNumberFormat="0" applyBorder="0" applyAlignment="0" applyProtection="0"/>
    <xf numFmtId="10" fontId="33"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3"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3" fillId="0" borderId="206" applyFill="0">
      <alignment horizontal="left"/>
    </xf>
    <xf numFmtId="10" fontId="33"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3"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3" fillId="0" borderId="254" applyFill="0">
      <alignment horizontal="left"/>
    </xf>
    <xf numFmtId="0" fontId="21" fillId="0" borderId="258" applyNumberFormat="0" applyFill="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3"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3" fillId="0" borderId="268" applyFill="0">
      <alignment horizontal="left"/>
    </xf>
    <xf numFmtId="39" fontId="33" fillId="0" borderId="282" applyFill="0">
      <alignment horizontal="left"/>
    </xf>
    <xf numFmtId="10" fontId="33" fillId="55" borderId="274" applyNumberFormat="0" applyBorder="0" applyAlignment="0" applyProtection="0"/>
    <xf numFmtId="0" fontId="4" fillId="23" borderId="304" applyNumberFormat="0" applyFont="0" applyAlignment="0" applyProtection="0"/>
    <xf numFmtId="39" fontId="33"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3"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3"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3"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3"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3" fillId="55" borderId="267"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67" applyNumberFormat="0" applyBorder="0" applyAlignment="0" applyProtection="0"/>
    <xf numFmtId="0" fontId="8" fillId="20" borderId="269" applyNumberFormat="0" applyAlignment="0" applyProtection="0"/>
    <xf numFmtId="10" fontId="33"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3" fillId="0" borderId="268" applyFill="0">
      <alignment horizontal="left"/>
    </xf>
    <xf numFmtId="0" fontId="16" fillId="7" borderId="283" applyNumberFormat="0" applyAlignment="0" applyProtection="0"/>
    <xf numFmtId="0" fontId="2" fillId="0" borderId="280">
      <alignment horizontal="center" vertical="center"/>
    </xf>
    <xf numFmtId="10" fontId="33" fillId="55" borderId="281" applyNumberFormat="0" applyBorder="0" applyAlignment="0" applyProtection="0"/>
    <xf numFmtId="0" fontId="4" fillId="23" borderId="277" applyNumberFormat="0" applyFont="0" applyAlignment="0" applyProtection="0"/>
    <xf numFmtId="10" fontId="33"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3"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10" fontId="33"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3"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3"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3"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3" fillId="55" borderId="335" applyNumberFormat="0" applyBorder="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3" fillId="55" borderId="315" applyNumberFormat="0" applyBorder="0" applyAlignment="0" applyProtection="0"/>
    <xf numFmtId="0" fontId="16" fillId="7" borderId="269" applyNumberFormat="0" applyAlignment="0" applyProtection="0"/>
    <xf numFmtId="10" fontId="33"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3"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3" fillId="55" borderId="253" applyNumberFormat="0" applyBorder="0" applyAlignment="0" applyProtection="0"/>
    <xf numFmtId="10" fontId="33"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3"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3" fillId="0" borderId="254" applyFill="0">
      <alignment horizontal="left"/>
    </xf>
    <xf numFmtId="10" fontId="33"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3"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3" fillId="0" borderId="302" applyFill="0">
      <alignment horizontal="left"/>
    </xf>
    <xf numFmtId="0" fontId="21" fillId="0" borderId="306" applyNumberFormat="0" applyFill="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3"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3" fillId="0" borderId="316" applyFill="0">
      <alignment horizontal="left"/>
    </xf>
    <xf numFmtId="39" fontId="33" fillId="0" borderId="330" applyFill="0">
      <alignment horizontal="left"/>
    </xf>
    <xf numFmtId="10" fontId="33" fillId="55" borderId="322" applyNumberFormat="0" applyBorder="0" applyAlignment="0" applyProtection="0"/>
    <xf numFmtId="0" fontId="4" fillId="23" borderId="352" applyNumberFormat="0" applyFont="0" applyAlignment="0" applyProtection="0"/>
    <xf numFmtId="39" fontId="33"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3"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3"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3"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3" fillId="55" borderId="315"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15" applyNumberFormat="0" applyBorder="0" applyAlignment="0" applyProtection="0"/>
    <xf numFmtId="0" fontId="8" fillId="20" borderId="317" applyNumberFormat="0" applyAlignment="0" applyProtection="0"/>
    <xf numFmtId="10" fontId="33"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3" fillId="0" borderId="316" applyFill="0">
      <alignment horizontal="left"/>
    </xf>
    <xf numFmtId="0" fontId="16" fillId="7" borderId="331" applyNumberFormat="0" applyAlignment="0" applyProtection="0"/>
    <xf numFmtId="0" fontId="2" fillId="0" borderId="328">
      <alignment horizontal="center" vertical="center"/>
    </xf>
    <xf numFmtId="10" fontId="33" fillId="55" borderId="329" applyNumberFormat="0" applyBorder="0" applyAlignment="0" applyProtection="0"/>
    <xf numFmtId="0" fontId="4" fillId="23" borderId="325" applyNumberFormat="0" applyFont="0" applyAlignment="0" applyProtection="0"/>
    <xf numFmtId="10" fontId="33"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3"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6" fillId="7" borderId="317" applyNumberFormat="0" applyAlignment="0" applyProtection="0"/>
    <xf numFmtId="10" fontId="33" fillId="55" borderId="329" applyNumberFormat="0" applyBorder="0" applyAlignment="0" applyProtection="0"/>
    <xf numFmtId="0" fontId="2" fillId="0" borderId="321">
      <alignment horizontal="center" vertical="center"/>
    </xf>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3" fillId="55" borderId="301" applyNumberFormat="0" applyBorder="0" applyAlignment="0" applyProtection="0"/>
    <xf numFmtId="10" fontId="33"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3"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3" fillId="0" borderId="302" applyFill="0">
      <alignment horizontal="left"/>
    </xf>
    <xf numFmtId="10" fontId="33"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3"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3"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3"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3" fillId="55" borderId="349" applyNumberFormat="0" applyBorder="0" applyAlignment="0" applyProtection="0"/>
    <xf numFmtId="10" fontId="33"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3"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3" fillId="0" borderId="350" applyFill="0">
      <alignment horizontal="left"/>
    </xf>
    <xf numFmtId="10" fontId="33"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4" fillId="0" borderId="0"/>
    <xf numFmtId="0" fontId="4" fillId="23" borderId="359" applyNumberFormat="0" applyFon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3"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3"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3" fillId="0" borderId="364" applyFill="0">
      <alignment horizontal="left"/>
    </xf>
    <xf numFmtId="0" fontId="21" fillId="0" borderId="368" applyNumberFormat="0" applyFill="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3"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3" fillId="55" borderId="363" applyNumberFormat="0" applyBorder="0" applyAlignment="0" applyProtection="0"/>
    <xf numFmtId="10" fontId="33"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3"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3" fillId="0" borderId="364" applyFill="0">
      <alignment horizontal="left"/>
    </xf>
    <xf numFmtId="10" fontId="33"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3"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3"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3"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3"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3"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3" fillId="0" borderId="391" applyFill="0">
      <alignment horizontal="left"/>
    </xf>
    <xf numFmtId="0" fontId="21" fillId="0" borderId="395" applyNumberFormat="0" applyFill="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3"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3" fillId="55" borderId="390" applyNumberFormat="0" applyBorder="0" applyAlignment="0" applyProtection="0"/>
    <xf numFmtId="10" fontId="33"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3"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3" fillId="0" borderId="391" applyFill="0">
      <alignment horizontal="left"/>
    </xf>
    <xf numFmtId="10" fontId="33"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3"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3"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39" fontId="33" fillId="0" borderId="405"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3"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3"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3" fillId="0" borderId="418" applyFill="0">
      <alignment horizontal="left"/>
    </xf>
    <xf numFmtId="0" fontId="21" fillId="0" borderId="422" applyNumberFormat="0" applyFill="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3"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3" fillId="55" borderId="417" applyNumberFormat="0" applyBorder="0" applyAlignment="0" applyProtection="0"/>
    <xf numFmtId="10" fontId="33"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3"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3" fillId="0" borderId="418" applyFill="0">
      <alignment horizontal="left"/>
    </xf>
    <xf numFmtId="10" fontId="33"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3"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3"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3" fillId="55" borderId="472" applyNumberFormat="0" applyBorder="0" applyAlignment="0" applyProtection="0"/>
    <xf numFmtId="0" fontId="2" fillId="0" borderId="533">
      <alignment horizontal="center" vertical="center"/>
    </xf>
    <xf numFmtId="39" fontId="33"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3"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3" fillId="0" borderId="583" applyFill="0">
      <alignment horizontal="left"/>
    </xf>
    <xf numFmtId="0" fontId="8" fillId="20" borderId="577" applyNumberFormat="0" applyAlignment="0" applyProtection="0"/>
    <xf numFmtId="10" fontId="33"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3" fillId="55" borderId="588" applyNumberFormat="0" applyBorder="0" applyAlignment="0" applyProtection="0"/>
    <xf numFmtId="0" fontId="21" fillId="0" borderId="594" applyNumberFormat="0" applyFill="0" applyAlignment="0" applyProtection="0"/>
    <xf numFmtId="10" fontId="33"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3"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3" fillId="0" borderId="555" applyFill="0">
      <alignment horizontal="left"/>
    </xf>
    <xf numFmtId="10" fontId="33" fillId="55" borderId="527" applyNumberFormat="0" applyBorder="0" applyAlignment="0" applyProtection="0"/>
    <xf numFmtId="39" fontId="33"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3"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3"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3"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3" fillId="55" borderId="588" applyNumberFormat="0" applyBorder="0" applyAlignment="0" applyProtection="0"/>
    <xf numFmtId="10" fontId="33" fillId="55" borderId="588" applyNumberFormat="0" applyBorder="0" applyAlignment="0" applyProtection="0"/>
    <xf numFmtId="10" fontId="33" fillId="55" borderId="588" applyNumberFormat="0" applyBorder="0" applyAlignment="0" applyProtection="0"/>
    <xf numFmtId="0" fontId="8" fillId="20" borderId="591" applyNumberFormat="0" applyAlignment="0" applyProtection="0"/>
    <xf numFmtId="10" fontId="33"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3"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3" fillId="55" borderId="568" applyNumberFormat="0" applyBorder="0" applyAlignment="0" applyProtection="0"/>
    <xf numFmtId="0" fontId="21" fillId="0" borderId="566" applyNumberFormat="0" applyFill="0" applyAlignment="0" applyProtection="0"/>
    <xf numFmtId="39" fontId="33"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3" fillId="55" borderId="616" applyNumberFormat="0" applyBorder="0" applyAlignment="0" applyProtection="0"/>
    <xf numFmtId="10" fontId="33"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3" fillId="0" borderId="610" applyFill="0">
      <alignment horizontal="left"/>
    </xf>
    <xf numFmtId="10" fontId="33"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3"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3" fillId="55" borderId="520" applyNumberFormat="0" applyBorder="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3" fillId="55" borderId="588" applyNumberFormat="0" applyBorder="0" applyAlignment="0" applyProtection="0"/>
    <xf numFmtId="39" fontId="33"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3" fillId="55" borderId="568" applyNumberFormat="0" applyBorder="0" applyAlignment="0" applyProtection="0"/>
    <xf numFmtId="0" fontId="8" fillId="20" borderId="577" applyNumberFormat="0" applyAlignment="0" applyProtection="0"/>
    <xf numFmtId="10" fontId="33"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3"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3" fillId="0" borderId="528" applyFill="0">
      <alignment horizontal="left"/>
    </xf>
    <xf numFmtId="39" fontId="33"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3"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3" fillId="55" borderId="540" applyNumberFormat="0" applyBorder="0" applyAlignment="0" applyProtection="0"/>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3"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3"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3"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3"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3"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3" fillId="55" borderId="527" applyNumberFormat="0" applyBorder="0" applyAlignment="0" applyProtection="0"/>
    <xf numFmtId="0" fontId="4" fillId="23" borderId="523" applyNumberFormat="0" applyFont="0" applyAlignment="0" applyProtection="0"/>
    <xf numFmtId="10" fontId="33"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3" fillId="55" borderId="520" applyNumberFormat="0" applyBorder="0" applyAlignment="0" applyProtection="0"/>
    <xf numFmtId="39" fontId="33"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3"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3" fillId="0" borderId="590" applyFill="0">
      <alignment horizontal="left"/>
    </xf>
    <xf numFmtId="0" fontId="16" fillId="7" borderId="543" applyNumberFormat="0" applyAlignment="0" applyProtection="0"/>
    <xf numFmtId="10" fontId="33" fillId="55" borderId="630" applyNumberFormat="0" applyBorder="0" applyAlignment="0" applyProtection="0"/>
    <xf numFmtId="0" fontId="4" fillId="23" borderId="523" applyNumberFormat="0" applyFont="0" applyAlignment="0" applyProtection="0"/>
    <xf numFmtId="39" fontId="33"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3"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3"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3" fillId="55" borderId="534" applyNumberFormat="0" applyBorder="0" applyAlignment="0" applyProtection="0"/>
    <xf numFmtId="10" fontId="33" fillId="55" borderId="534" applyNumberFormat="0" applyBorder="0" applyAlignment="0" applyProtection="0"/>
    <xf numFmtId="39" fontId="33"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3" fillId="55" borderId="520" applyNumberFormat="0" applyBorder="0" applyAlignment="0" applyProtection="0"/>
    <xf numFmtId="10" fontId="33"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3"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6" fillId="7" borderId="522" applyNumberForma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3"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617" applyFill="0">
      <alignment horizontal="left"/>
    </xf>
    <xf numFmtId="0" fontId="19" fillId="20" borderId="627" applyNumberFormat="0" applyAlignment="0" applyProtection="0"/>
    <xf numFmtId="10" fontId="33"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3"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3"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610" applyFill="0">
      <alignment horizontal="left"/>
    </xf>
    <xf numFmtId="39" fontId="33"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3"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3"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10" fontId="33" fillId="55" borderId="520" applyNumberFormat="0" applyBorder="0" applyAlignment="0" applyProtection="0"/>
    <xf numFmtId="39" fontId="33"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3"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3" fillId="55" borderId="575" applyNumberFormat="0" applyBorder="0" applyAlignment="0" applyProtection="0"/>
    <xf numFmtId="39" fontId="33"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3" fillId="55" borderId="520"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3"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6" fillId="7" borderId="618" applyNumberFormat="0" applyAlignment="0" applyProtection="0"/>
    <xf numFmtId="0" fontId="19" fillId="20" borderId="627" applyNumberFormat="0" applyAlignment="0" applyProtection="0"/>
    <xf numFmtId="10" fontId="33"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3"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3"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3"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3" fillId="0" borderId="432" applyFill="0">
      <alignment horizontal="left"/>
    </xf>
    <xf numFmtId="0" fontId="21" fillId="0" borderId="436" applyNumberFormat="0" applyFill="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3"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3"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3" fillId="55" borderId="431" applyNumberFormat="0" applyBorder="0" applyAlignment="0" applyProtection="0"/>
    <xf numFmtId="10" fontId="33"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3"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3" fillId="0" borderId="432" applyFill="0">
      <alignment horizontal="left"/>
    </xf>
    <xf numFmtId="10" fontId="33"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3"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3"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3"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3"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3"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3" fillId="0" borderId="459" applyFill="0">
      <alignment horizontal="left"/>
    </xf>
    <xf numFmtId="0" fontId="21" fillId="0" borderId="463" applyNumberFormat="0" applyFill="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3"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3" fillId="55" borderId="458" applyNumberFormat="0" applyBorder="0" applyAlignment="0" applyProtection="0"/>
    <xf numFmtId="10" fontId="33"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3"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3" fillId="0" borderId="459" applyFill="0">
      <alignment horizontal="left"/>
    </xf>
    <xf numFmtId="10" fontId="33"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3"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3"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3"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3" fillId="55" borderId="588"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3" fillId="55" borderId="568" applyNumberFormat="0" applyBorder="0" applyAlignment="0" applyProtection="0"/>
    <xf numFmtId="0" fontId="16" fillId="7" borderId="522" applyNumberFormat="0" applyAlignment="0" applyProtection="0"/>
    <xf numFmtId="10" fontId="33"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3" fillId="55" borderId="616" applyNumberFormat="0" applyBorder="0" applyAlignment="0" applyProtection="0"/>
    <xf numFmtId="39" fontId="33"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3"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3"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3" fillId="0" borderId="480" applyFill="0">
      <alignment horizontal="left"/>
    </xf>
    <xf numFmtId="0" fontId="21" fillId="0" borderId="484" applyNumberFormat="0" applyFill="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3"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3" fillId="55" borderId="472" applyNumberFormat="0" applyBorder="0" applyAlignment="0" applyProtection="0"/>
    <xf numFmtId="10" fontId="33"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3" fillId="55" borderId="630"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3" fillId="55" borderId="479" applyNumberFormat="0" applyBorder="0" applyAlignment="0" applyProtection="0"/>
    <xf numFmtId="10" fontId="33"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3"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3" fillId="0" borderId="480" applyFill="0">
      <alignment horizontal="left"/>
    </xf>
    <xf numFmtId="10" fontId="33"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3"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3"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3"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39" fontId="33" fillId="0" borderId="542" applyFill="0">
      <alignment horizontal="left"/>
    </xf>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3"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3"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3"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3"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3"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3" fillId="55" borderId="575" applyNumberFormat="0" applyBorder="0" applyAlignment="0" applyProtection="0"/>
    <xf numFmtId="0" fontId="21" fillId="0" borderId="539" applyNumberFormat="0" applyFill="0" applyAlignment="0" applyProtection="0"/>
    <xf numFmtId="10" fontId="33"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3"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3"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3"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3"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3" fillId="55" borderId="623" applyNumberFormat="0" applyBorder="0" applyAlignment="0" applyProtection="0"/>
    <xf numFmtId="0" fontId="4" fillId="23" borderId="626" applyNumberFormat="0" applyFont="0" applyAlignment="0" applyProtection="0"/>
    <xf numFmtId="39" fontId="33"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3" fillId="55" borderId="568" applyNumberFormat="0" applyBorder="0" applyAlignment="0" applyProtection="0"/>
    <xf numFmtId="10" fontId="33"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3"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3"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3"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3" fillId="0" borderId="562" applyFill="0">
      <alignment horizontal="left"/>
    </xf>
    <xf numFmtId="0" fontId="19" fillId="20" borderId="565" applyNumberFormat="0" applyAlignment="0" applyProtection="0"/>
    <xf numFmtId="0" fontId="8" fillId="20" borderId="563" applyNumberFormat="0" applyAlignment="0" applyProtection="0"/>
    <xf numFmtId="39" fontId="33"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3" fillId="55" borderId="568" applyNumberFormat="0" applyBorder="0" applyAlignment="0" applyProtection="0"/>
    <xf numFmtId="0" fontId="4" fillId="23" borderId="564" applyNumberFormat="0" applyFont="0" applyAlignment="0" applyProtection="0"/>
    <xf numFmtId="39" fontId="33"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3"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3"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3"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3"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3"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3"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3" fillId="0" borderId="507" applyFill="0">
      <alignment horizontal="left"/>
    </xf>
    <xf numFmtId="0" fontId="21" fillId="0" borderId="511" applyNumberFormat="0" applyFill="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3"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3"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3"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3"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3"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3"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3"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3"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3" fillId="0" borderId="528" applyFill="0">
      <alignment horizontal="left"/>
    </xf>
    <xf numFmtId="10" fontId="33" fillId="55" borderId="534"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3"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3"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3"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3"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3" fillId="55" borderId="568" applyNumberFormat="0" applyBorder="0" applyAlignment="0" applyProtection="0"/>
    <xf numFmtId="39" fontId="33"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3"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3"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3" fillId="0" borderId="624" applyFill="0">
      <alignment horizontal="left"/>
    </xf>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3"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4" fillId="23" borderId="571" applyNumberFormat="0" applyFont="0" applyAlignment="0" applyProtection="0"/>
    <xf numFmtId="10" fontId="33" fillId="55" borderId="636" applyNumberFormat="0" applyBorder="0" applyAlignment="0" applyProtection="0"/>
    <xf numFmtId="0" fontId="21" fillId="0" borderId="566" applyNumberFormat="0" applyFill="0" applyAlignment="0" applyProtection="0"/>
    <xf numFmtId="10" fontId="33"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3" fillId="55" borderId="616" applyNumberFormat="0" applyBorder="0" applyAlignment="0" applyProtection="0"/>
    <xf numFmtId="0" fontId="21" fillId="0" borderId="573" applyNumberFormat="0" applyFill="0" applyAlignment="0" applyProtection="0"/>
    <xf numFmtId="39" fontId="33" fillId="0" borderId="569" applyFill="0">
      <alignment horizontal="left"/>
    </xf>
    <xf numFmtId="0" fontId="8" fillId="20" borderId="56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3" fillId="55" borderId="506" applyNumberFormat="0" applyBorder="0" applyAlignment="0" applyProtection="0"/>
    <xf numFmtId="10" fontId="33"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3"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3" fillId="0" borderId="507" applyFill="0">
      <alignment horizontal="left"/>
    </xf>
    <xf numFmtId="10" fontId="33"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3"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3" fillId="0" borderId="555" applyFill="0">
      <alignment horizontal="left"/>
    </xf>
    <xf numFmtId="0" fontId="21" fillId="0" borderId="559" applyNumberFormat="0" applyFill="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3"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3" fillId="0" borderId="569" applyFill="0">
      <alignment horizontal="left"/>
    </xf>
    <xf numFmtId="39" fontId="33" fillId="0" borderId="583" applyFill="0">
      <alignment horizontal="left"/>
    </xf>
    <xf numFmtId="10" fontId="33" fillId="55" borderId="575" applyNumberFormat="0" applyBorder="0" applyAlignment="0" applyProtection="0"/>
    <xf numFmtId="0" fontId="4" fillId="23" borderId="605" applyNumberFormat="0" applyFont="0" applyAlignment="0" applyProtection="0"/>
    <xf numFmtId="39" fontId="33"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3"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3"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3"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3"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3" fillId="55" borderId="568"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68" applyNumberFormat="0" applyBorder="0" applyAlignment="0" applyProtection="0"/>
    <xf numFmtId="0" fontId="8" fillId="20" borderId="570" applyNumberFormat="0" applyAlignment="0" applyProtection="0"/>
    <xf numFmtId="10" fontId="33"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3" fillId="0" borderId="569" applyFill="0">
      <alignment horizontal="left"/>
    </xf>
    <xf numFmtId="0" fontId="16" fillId="7" borderId="584" applyNumberFormat="0" applyAlignment="0" applyProtection="0"/>
    <xf numFmtId="0" fontId="2" fillId="0" borderId="581">
      <alignment horizontal="center" vertical="center"/>
    </xf>
    <xf numFmtId="10" fontId="33" fillId="55" borderId="582" applyNumberFormat="0" applyBorder="0" applyAlignment="0" applyProtection="0"/>
    <xf numFmtId="0" fontId="4" fillId="23" borderId="578" applyNumberFormat="0" applyFont="0" applyAlignment="0" applyProtection="0"/>
    <xf numFmtId="10" fontId="33"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3"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10" fontId="33"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3"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3"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3"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3" fillId="55" borderId="636" applyNumberFormat="0" applyBorder="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3" fillId="55" borderId="616" applyNumberFormat="0" applyBorder="0" applyAlignment="0" applyProtection="0"/>
    <xf numFmtId="0" fontId="16" fillId="7" borderId="570" applyNumberFormat="0" applyAlignment="0" applyProtection="0"/>
    <xf numFmtId="10" fontId="33"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3"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3" fillId="55" borderId="554" applyNumberFormat="0" applyBorder="0" applyAlignment="0" applyProtection="0"/>
    <xf numFmtId="10" fontId="33"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3"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3" fillId="0" borderId="555" applyFill="0">
      <alignment horizontal="left"/>
    </xf>
    <xf numFmtId="10" fontId="33"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3"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3" fillId="0" borderId="603" applyFill="0">
      <alignment horizontal="left"/>
    </xf>
    <xf numFmtId="0" fontId="21" fillId="0" borderId="607" applyNumberFormat="0" applyFill="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3"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3" fillId="0" borderId="617" applyFill="0">
      <alignment horizontal="left"/>
    </xf>
    <xf numFmtId="39" fontId="33" fillId="0" borderId="631" applyFill="0">
      <alignment horizontal="left"/>
    </xf>
    <xf numFmtId="10" fontId="33" fillId="55" borderId="623" applyNumberFormat="0" applyBorder="0" applyAlignment="0" applyProtection="0"/>
    <xf numFmtId="0" fontId="4" fillId="23" borderId="653" applyNumberFormat="0" applyFont="0" applyAlignment="0" applyProtection="0"/>
    <xf numFmtId="39" fontId="33"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3"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3"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3"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3" fillId="55" borderId="616"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16" applyNumberFormat="0" applyBorder="0" applyAlignment="0" applyProtection="0"/>
    <xf numFmtId="0" fontId="8" fillId="20" borderId="618" applyNumberFormat="0" applyAlignment="0" applyProtection="0"/>
    <xf numFmtId="10" fontId="33"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3" fillId="0" borderId="617" applyFill="0">
      <alignment horizontal="left"/>
    </xf>
    <xf numFmtId="0" fontId="16" fillId="7" borderId="632" applyNumberFormat="0" applyAlignment="0" applyProtection="0"/>
    <xf numFmtId="0" fontId="2" fillId="0" borderId="629">
      <alignment horizontal="center" vertical="center"/>
    </xf>
    <xf numFmtId="10" fontId="33" fillId="55" borderId="630" applyNumberFormat="0" applyBorder="0" applyAlignment="0" applyProtection="0"/>
    <xf numFmtId="0" fontId="4" fillId="23" borderId="626" applyNumberFormat="0" applyFont="0" applyAlignment="0" applyProtection="0"/>
    <xf numFmtId="10" fontId="33"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3"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6" fillId="7" borderId="618" applyNumberFormat="0" applyAlignment="0" applyProtection="0"/>
    <xf numFmtId="10" fontId="33" fillId="55" borderId="630" applyNumberFormat="0" applyBorder="0" applyAlignment="0" applyProtection="0"/>
    <xf numFmtId="0" fontId="2" fillId="0" borderId="622">
      <alignment horizontal="center" vertical="center"/>
    </xf>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3" fillId="55" borderId="602" applyNumberFormat="0" applyBorder="0" applyAlignment="0" applyProtection="0"/>
    <xf numFmtId="10" fontId="33"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3"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3" fillId="0" borderId="603" applyFill="0">
      <alignment horizontal="left"/>
    </xf>
    <xf numFmtId="10" fontId="33"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3"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3"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3"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3" fillId="55" borderId="650" applyNumberFormat="0" applyBorder="0" applyAlignment="0" applyProtection="0"/>
    <xf numFmtId="10" fontId="33"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3"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3" fillId="0" borderId="651" applyFill="0">
      <alignment horizontal="left"/>
    </xf>
    <xf numFmtId="10" fontId="33"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4" fillId="23" borderId="660" applyNumberFormat="0" applyFon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3"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3"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3" fillId="0" borderId="665" applyFill="0">
      <alignment horizontal="left"/>
    </xf>
    <xf numFmtId="0" fontId="21" fillId="0" borderId="669" applyNumberFormat="0" applyFill="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3"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3" fillId="55" borderId="664" applyNumberFormat="0" applyBorder="0" applyAlignment="0" applyProtection="0"/>
    <xf numFmtId="10" fontId="33"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3"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3" fillId="0" borderId="665" applyFill="0">
      <alignment horizontal="left"/>
    </xf>
    <xf numFmtId="10" fontId="33"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3"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3"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3"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3"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3"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3" fillId="0" borderId="692" applyFill="0">
      <alignment horizontal="left"/>
    </xf>
    <xf numFmtId="0" fontId="21" fillId="0" borderId="696" applyNumberFormat="0" applyFill="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3"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3" fillId="55" borderId="691" applyNumberFormat="0" applyBorder="0" applyAlignment="0" applyProtection="0"/>
    <xf numFmtId="10" fontId="33"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3"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3" fillId="0" borderId="692" applyFill="0">
      <alignment horizontal="left"/>
    </xf>
    <xf numFmtId="10" fontId="33"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3"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3"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3"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3"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3"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3"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10" fontId="33"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3" fillId="0" borderId="1349" applyFill="0">
      <alignment horizontal="left"/>
    </xf>
    <xf numFmtId="10" fontId="33"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3"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3" fillId="0" borderId="1349" applyFill="0">
      <alignment horizontal="left"/>
    </xf>
    <xf numFmtId="39" fontId="33"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39" fontId="33"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39" fontId="33" fillId="0" borderId="1349" applyFill="0">
      <alignment horizontal="left"/>
    </xf>
    <xf numFmtId="39" fontId="33" fillId="0" borderId="1349" applyFill="0">
      <alignment horizontal="left"/>
    </xf>
    <xf numFmtId="0" fontId="4" fillId="23" borderId="1345" applyNumberFormat="0" applyFont="0" applyAlignment="0" applyProtection="0"/>
    <xf numFmtId="10" fontId="33" fillId="55" borderId="1348" applyNumberFormat="0" applyBorder="0" applyAlignment="0" applyProtection="0"/>
    <xf numFmtId="10" fontId="33" fillId="55" borderId="1348"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705" applyFill="0">
      <alignment horizontal="left"/>
    </xf>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3" fillId="55" borderId="704" applyNumberFormat="0" applyBorder="0" applyAlignment="0" applyProtection="0"/>
    <xf numFmtId="10" fontId="33"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3" fillId="55" borderId="1397" applyNumberFormat="0" applyBorder="0" applyAlignment="0" applyProtection="0"/>
    <xf numFmtId="0" fontId="21" fillId="0" borderId="1368" applyNumberFormat="0" applyFill="0" applyAlignment="0" applyProtection="0"/>
    <xf numFmtId="10" fontId="33" fillId="55" borderId="1389" applyNumberFormat="0" applyBorder="0" applyAlignment="0" applyProtection="0"/>
    <xf numFmtId="0" fontId="8" fillId="20" borderId="1351" applyNumberFormat="0" applyAlignment="0" applyProtection="0"/>
    <xf numFmtId="39" fontId="33"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3"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3"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3"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3"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3"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3"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3"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3" fillId="55" borderId="1383" applyNumberFormat="0" applyBorder="0" applyAlignment="0" applyProtection="0"/>
    <xf numFmtId="0" fontId="8" fillId="20" borderId="1378" applyNumberFormat="0" applyAlignment="0" applyProtection="0"/>
    <xf numFmtId="39" fontId="33" fillId="0" borderId="1377" applyFill="0">
      <alignment horizontal="left"/>
    </xf>
    <xf numFmtId="0" fontId="2" fillId="0" borderId="1369">
      <alignment horizontal="center" vertical="center"/>
    </xf>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3"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3" fillId="55" borderId="1356" applyNumberFormat="0" applyBorder="0" applyAlignment="0" applyProtection="0"/>
    <xf numFmtId="0" fontId="2" fillId="0" borderId="1350">
      <alignment horizontal="center" vertical="center"/>
    </xf>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39" fontId="33"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3"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3"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3"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3"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3" fillId="0" borderId="685" applyFill="0">
      <alignment horizontal="left"/>
    </xf>
    <xf numFmtId="0" fontId="21" fillId="0" borderId="710" applyNumberFormat="0" applyFill="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3"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16" fillId="7" borderId="1344" applyNumberFormat="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3" fillId="55" borderId="706" applyNumberFormat="0" applyBorder="0" applyAlignment="0" applyProtection="0"/>
    <xf numFmtId="10" fontId="33"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3"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3" fillId="0" borderId="685" applyFill="0">
      <alignment horizontal="left"/>
    </xf>
    <xf numFmtId="10" fontId="33"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3"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3"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3"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3"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3"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3" fillId="55" borderId="1383" applyNumberFormat="0" applyBorder="0" applyAlignment="0" applyProtection="0"/>
    <xf numFmtId="10" fontId="33"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3" fillId="55" borderId="1362" applyNumberFormat="0" applyBorder="0" applyAlignment="0" applyProtection="0"/>
    <xf numFmtId="0" fontId="4" fillId="23" borderId="1359" applyNumberFormat="0" applyFont="0" applyAlignment="0" applyProtection="0"/>
    <xf numFmtId="39" fontId="33"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3"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3"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3"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3"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3" fillId="0" borderId="733" applyFill="0">
      <alignment horizontal="left"/>
    </xf>
    <xf numFmtId="0" fontId="21" fillId="0" borderId="737" applyNumberFormat="0" applyFill="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3"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3"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3" fillId="0" borderId="1405" applyFill="0">
      <alignment horizontal="left"/>
    </xf>
    <xf numFmtId="0" fontId="19" fillId="20" borderId="1387" applyNumberFormat="0" applyAlignment="0" applyProtection="0"/>
    <xf numFmtId="10" fontId="33"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3"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39" fontId="33"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3"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3"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8" fillId="20" borderId="1358" applyNumberFormat="0" applyAlignment="0" applyProtection="0"/>
    <xf numFmtId="39" fontId="33" fillId="0" borderId="1364" applyFill="0">
      <alignment horizontal="left"/>
    </xf>
    <xf numFmtId="39" fontId="33"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3" fillId="55" borderId="732" applyNumberFormat="0" applyBorder="0" applyAlignment="0" applyProtection="0"/>
    <xf numFmtId="10" fontId="33"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3"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3" fillId="0" borderId="733" applyFill="0">
      <alignment horizontal="left"/>
    </xf>
    <xf numFmtId="10" fontId="33"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3"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3"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3"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3"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3"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3"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3" fillId="0" borderId="1377" applyFill="0">
      <alignment horizontal="left"/>
    </xf>
    <xf numFmtId="0" fontId="16" fillId="7" borderId="1385" applyNumberFormat="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3"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16" fillId="7"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3"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3"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3"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3" fillId="0" borderId="761" applyFill="0">
      <alignment horizontal="left"/>
    </xf>
    <xf numFmtId="0" fontId="21" fillId="0" borderId="765" applyNumberFormat="0" applyFill="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3"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3" fillId="55" borderId="753" applyNumberFormat="0" applyBorder="0" applyAlignment="0" applyProtection="0"/>
    <xf numFmtId="10" fontId="33"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3"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3"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3"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3"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3"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3" fillId="55" borderId="760" applyNumberFormat="0" applyBorder="0" applyAlignment="0" applyProtection="0"/>
    <xf numFmtId="10" fontId="33"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3"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3" fillId="0" borderId="761" applyFill="0">
      <alignment horizontal="left"/>
    </xf>
    <xf numFmtId="10" fontId="33"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3"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3"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3" fillId="55" borderId="815" applyNumberFormat="0" applyBorder="0" applyAlignment="0" applyProtection="0"/>
    <xf numFmtId="0" fontId="2" fillId="0" borderId="876">
      <alignment horizontal="center" vertical="center"/>
    </xf>
    <xf numFmtId="39" fontId="33"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3"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3" fillId="0" borderId="926" applyFill="0">
      <alignment horizontal="left"/>
    </xf>
    <xf numFmtId="0" fontId="8" fillId="20" borderId="920" applyNumberFormat="0" applyAlignment="0" applyProtection="0"/>
    <xf numFmtId="10" fontId="33"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3" fillId="55" borderId="931" applyNumberFormat="0" applyBorder="0" applyAlignment="0" applyProtection="0"/>
    <xf numFmtId="0" fontId="21" fillId="0" borderId="937" applyNumberFormat="0" applyFill="0" applyAlignment="0" applyProtection="0"/>
    <xf numFmtId="10" fontId="33"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3"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3" fillId="0" borderId="898" applyFill="0">
      <alignment horizontal="left"/>
    </xf>
    <xf numFmtId="10" fontId="33" fillId="55" borderId="870" applyNumberFormat="0" applyBorder="0" applyAlignment="0" applyProtection="0"/>
    <xf numFmtId="39" fontId="33"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3"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3"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3"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3" fillId="55" borderId="931" applyNumberFormat="0" applyBorder="0" applyAlignment="0" applyProtection="0"/>
    <xf numFmtId="10" fontId="33" fillId="55" borderId="931" applyNumberFormat="0" applyBorder="0" applyAlignment="0" applyProtection="0"/>
    <xf numFmtId="10" fontId="33" fillId="55" borderId="931" applyNumberFormat="0" applyBorder="0" applyAlignment="0" applyProtection="0"/>
    <xf numFmtId="0" fontId="8" fillId="20" borderId="934" applyNumberFormat="0" applyAlignment="0" applyProtection="0"/>
    <xf numFmtId="10" fontId="33"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3"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3" fillId="55" borderId="911" applyNumberFormat="0" applyBorder="0" applyAlignment="0" applyProtection="0"/>
    <xf numFmtId="0" fontId="21" fillId="0" borderId="909" applyNumberFormat="0" applyFill="0" applyAlignment="0" applyProtection="0"/>
    <xf numFmtId="39" fontId="33"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3" fillId="55" borderId="959" applyNumberFormat="0" applyBorder="0" applyAlignment="0" applyProtection="0"/>
    <xf numFmtId="10" fontId="33"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3" fillId="0" borderId="953" applyFill="0">
      <alignment horizontal="left"/>
    </xf>
    <xf numFmtId="10" fontId="33"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3"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3" fillId="55" borderId="863" applyNumberFormat="0" applyBorder="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3" fillId="55" borderId="931" applyNumberFormat="0" applyBorder="0" applyAlignment="0" applyProtection="0"/>
    <xf numFmtId="39" fontId="33"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3" fillId="55" borderId="911" applyNumberFormat="0" applyBorder="0" applyAlignment="0" applyProtection="0"/>
    <xf numFmtId="0" fontId="8" fillId="20" borderId="920" applyNumberFormat="0" applyAlignment="0" applyProtection="0"/>
    <xf numFmtId="10" fontId="33"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3"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3" fillId="0" borderId="871" applyFill="0">
      <alignment horizontal="left"/>
    </xf>
    <xf numFmtId="39" fontId="33"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3"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3" fillId="55" borderId="883" applyNumberFormat="0" applyBorder="0" applyAlignment="0" applyProtection="0"/>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3"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3"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3"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3"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3"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3" fillId="55" borderId="870" applyNumberFormat="0" applyBorder="0" applyAlignment="0" applyProtection="0"/>
    <xf numFmtId="0" fontId="4" fillId="23" borderId="866" applyNumberFormat="0" applyFont="0" applyAlignment="0" applyProtection="0"/>
    <xf numFmtId="10" fontId="33"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3" fillId="55" borderId="863" applyNumberFormat="0" applyBorder="0" applyAlignment="0" applyProtection="0"/>
    <xf numFmtId="39" fontId="33"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3"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3" fillId="0" borderId="933" applyFill="0">
      <alignment horizontal="left"/>
    </xf>
    <xf numFmtId="0" fontId="16" fillId="7" borderId="886" applyNumberFormat="0" applyAlignment="0" applyProtection="0"/>
    <xf numFmtId="10" fontId="33" fillId="55" borderId="973" applyNumberFormat="0" applyBorder="0" applyAlignment="0" applyProtection="0"/>
    <xf numFmtId="0" fontId="4" fillId="23" borderId="866" applyNumberFormat="0" applyFont="0" applyAlignment="0" applyProtection="0"/>
    <xf numFmtId="39" fontId="33"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3"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3"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3" fillId="55" borderId="877" applyNumberFormat="0" applyBorder="0" applyAlignment="0" applyProtection="0"/>
    <xf numFmtId="10" fontId="33" fillId="55" borderId="877" applyNumberFormat="0" applyBorder="0" applyAlignment="0" applyProtection="0"/>
    <xf numFmtId="39" fontId="33"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3" fillId="55" borderId="863" applyNumberFormat="0" applyBorder="0" applyAlignment="0" applyProtection="0"/>
    <xf numFmtId="10" fontId="33"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3"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6" fillId="7" borderId="865" applyNumberForma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3"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60" applyFill="0">
      <alignment horizontal="left"/>
    </xf>
    <xf numFmtId="0" fontId="19" fillId="20" borderId="970" applyNumberFormat="0" applyAlignment="0" applyProtection="0"/>
    <xf numFmtId="10" fontId="33"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3"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3"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953" applyFill="0">
      <alignment horizontal="left"/>
    </xf>
    <xf numFmtId="39" fontId="33"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3"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3"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10" fontId="33" fillId="55" borderId="863" applyNumberFormat="0" applyBorder="0" applyAlignment="0" applyProtection="0"/>
    <xf numFmtId="39" fontId="33"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3"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3" fillId="55" borderId="918" applyNumberFormat="0" applyBorder="0" applyAlignment="0" applyProtection="0"/>
    <xf numFmtId="39" fontId="33"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3" fillId="55" borderId="863"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3"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3" fillId="0" borderId="768" applyFill="0">
      <alignment horizontal="left"/>
    </xf>
    <xf numFmtId="0" fontId="16" fillId="7" borderId="961" applyNumberFormat="0" applyAlignment="0" applyProtection="0"/>
    <xf numFmtId="0" fontId="19" fillId="20" borderId="970" applyNumberFormat="0" applyAlignment="0" applyProtection="0"/>
    <xf numFmtId="10" fontId="33"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3"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3"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3"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3" fillId="0" borderId="775" applyFill="0">
      <alignment horizontal="left"/>
    </xf>
    <xf numFmtId="0" fontId="21" fillId="0" borderId="779" applyNumberFormat="0" applyFill="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3"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3"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3" fillId="55" borderId="774" applyNumberFormat="0" applyBorder="0" applyAlignment="0" applyProtection="0"/>
    <xf numFmtId="10" fontId="33"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3"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3" fillId="0" borderId="775" applyFill="0">
      <alignment horizontal="left"/>
    </xf>
    <xf numFmtId="10" fontId="33"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3"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3"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3"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3"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3"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3"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3" fillId="0" borderId="1349" applyFill="0">
      <alignment horizontal="left"/>
    </xf>
    <xf numFmtId="10" fontId="33" fillId="55" borderId="1342" applyNumberFormat="0" applyBorder="0" applyAlignment="0" applyProtection="0"/>
    <xf numFmtId="39" fontId="33"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3" fillId="55" borderId="1356" applyNumberFormat="0" applyBorder="0" applyAlignment="0" applyProtection="0"/>
    <xf numFmtId="0" fontId="21" fillId="0" borderId="1354" applyNumberFormat="0" applyFill="0" applyAlignment="0" applyProtection="0"/>
    <xf numFmtId="39" fontId="33"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3"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3"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3"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3" fillId="0" borderId="802" applyFill="0">
      <alignment horizontal="left"/>
    </xf>
    <xf numFmtId="0" fontId="21" fillId="0" borderId="806" applyNumberFormat="0" applyFill="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3"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39" fontId="33"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3"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3" fillId="55" borderId="1691" applyNumberFormat="0" applyBorder="0" applyAlignment="0" applyProtection="0"/>
    <xf numFmtId="10" fontId="33"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3" fillId="0" borderId="1370" applyFill="0">
      <alignment horizontal="left"/>
    </xf>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3"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3"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3"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3" fillId="55" borderId="801" applyNumberFormat="0" applyBorder="0" applyAlignment="0" applyProtection="0"/>
    <xf numFmtId="10" fontId="33"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3"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3" fillId="0" borderId="802" applyFill="0">
      <alignment horizontal="left"/>
    </xf>
    <xf numFmtId="10" fontId="33"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3"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3"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3"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3" fillId="55" borderId="931"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3" fillId="55" borderId="911" applyNumberFormat="0" applyBorder="0" applyAlignment="0" applyProtection="0"/>
    <xf numFmtId="0" fontId="16" fillId="7" borderId="865" applyNumberFormat="0" applyAlignment="0" applyProtection="0"/>
    <xf numFmtId="10" fontId="33"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3" fillId="55" borderId="959" applyNumberFormat="0" applyBorder="0" applyAlignment="0" applyProtection="0"/>
    <xf numFmtId="39" fontId="33"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3"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3"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3" fillId="0" borderId="823" applyFill="0">
      <alignment horizontal="left"/>
    </xf>
    <xf numFmtId="0" fontId="21" fillId="0" borderId="827" applyNumberFormat="0" applyFill="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3"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3" fillId="55" borderId="815" applyNumberFormat="0" applyBorder="0" applyAlignment="0" applyProtection="0"/>
    <xf numFmtId="10" fontId="33"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3" fillId="55" borderId="973"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3" fillId="55" borderId="822" applyNumberFormat="0" applyBorder="0" applyAlignment="0" applyProtection="0"/>
    <xf numFmtId="10" fontId="33"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3"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3" fillId="0" borderId="823" applyFill="0">
      <alignment horizontal="left"/>
    </xf>
    <xf numFmtId="10" fontId="33"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3"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3"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3"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39" fontId="33" fillId="0" borderId="885" applyFill="0">
      <alignment horizontal="left"/>
    </xf>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3"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3"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3"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3"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3"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3" fillId="55" borderId="918" applyNumberFormat="0" applyBorder="0" applyAlignment="0" applyProtection="0"/>
    <xf numFmtId="0" fontId="21" fillId="0" borderId="882" applyNumberFormat="0" applyFill="0" applyAlignment="0" applyProtection="0"/>
    <xf numFmtId="10" fontId="33"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3"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3"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3"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3"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3" fillId="55" borderId="966" applyNumberFormat="0" applyBorder="0" applyAlignment="0" applyProtection="0"/>
    <xf numFmtId="0" fontId="4" fillId="23" borderId="969" applyNumberFormat="0" applyFont="0" applyAlignment="0" applyProtection="0"/>
    <xf numFmtId="39" fontId="33"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3" fillId="55" borderId="911" applyNumberFormat="0" applyBorder="0" applyAlignment="0" applyProtection="0"/>
    <xf numFmtId="10" fontId="33"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3"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3"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3"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3" fillId="0" borderId="905" applyFill="0">
      <alignment horizontal="left"/>
    </xf>
    <xf numFmtId="0" fontId="19" fillId="20" borderId="908" applyNumberFormat="0" applyAlignment="0" applyProtection="0"/>
    <xf numFmtId="0" fontId="8" fillId="20" borderId="906" applyNumberFormat="0" applyAlignment="0" applyProtection="0"/>
    <xf numFmtId="39" fontId="33"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3" fillId="55" borderId="911" applyNumberFormat="0" applyBorder="0" applyAlignment="0" applyProtection="0"/>
    <xf numFmtId="0" fontId="4" fillId="23" borderId="907" applyNumberFormat="0" applyFont="0" applyAlignment="0" applyProtection="0"/>
    <xf numFmtId="39" fontId="33"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3"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3"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3"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3"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3"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3"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3" fillId="0" borderId="850" applyFill="0">
      <alignment horizontal="left"/>
    </xf>
    <xf numFmtId="0" fontId="21" fillId="0" borderId="854" applyNumberFormat="0" applyFill="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3"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3"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3"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3"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3"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3"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3"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3"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3" fillId="0" borderId="871" applyFill="0">
      <alignment horizontal="left"/>
    </xf>
    <xf numFmtId="10" fontId="33" fillId="55" borderId="877"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3"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3"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3"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3"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3" fillId="55" borderId="911" applyNumberFormat="0" applyBorder="0" applyAlignment="0" applyProtection="0"/>
    <xf numFmtId="39" fontId="33"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3"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3"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3" fillId="0" borderId="967" applyFill="0">
      <alignment horizontal="left"/>
    </xf>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3"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4" fillId="23" borderId="914" applyNumberFormat="0" applyFont="0" applyAlignment="0" applyProtection="0"/>
    <xf numFmtId="10" fontId="33" fillId="55" borderId="979" applyNumberFormat="0" applyBorder="0" applyAlignment="0" applyProtection="0"/>
    <xf numFmtId="0" fontId="21" fillId="0" borderId="909" applyNumberFormat="0" applyFill="0" applyAlignment="0" applyProtection="0"/>
    <xf numFmtId="10" fontId="33"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3" fillId="55" borderId="959" applyNumberFormat="0" applyBorder="0" applyAlignment="0" applyProtection="0"/>
    <xf numFmtId="0" fontId="21" fillId="0" borderId="916" applyNumberFormat="0" applyFill="0" applyAlignment="0" applyProtection="0"/>
    <xf numFmtId="39" fontId="33" fillId="0" borderId="912" applyFill="0">
      <alignment horizontal="left"/>
    </xf>
    <xf numFmtId="0" fontId="8" fillId="20" borderId="90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3" fillId="55" borderId="849" applyNumberFormat="0" applyBorder="0" applyAlignment="0" applyProtection="0"/>
    <xf numFmtId="10" fontId="33"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3"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3" fillId="0" borderId="850" applyFill="0">
      <alignment horizontal="left"/>
    </xf>
    <xf numFmtId="10" fontId="33"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3"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3" fillId="0" borderId="898" applyFill="0">
      <alignment horizontal="left"/>
    </xf>
    <xf numFmtId="0" fontId="21" fillId="0" borderId="902" applyNumberFormat="0" applyFill="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3"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3" fillId="0" borderId="912" applyFill="0">
      <alignment horizontal="left"/>
    </xf>
    <xf numFmtId="39" fontId="33" fillId="0" borderId="926" applyFill="0">
      <alignment horizontal="left"/>
    </xf>
    <xf numFmtId="10" fontId="33" fillId="55" borderId="918" applyNumberFormat="0" applyBorder="0" applyAlignment="0" applyProtection="0"/>
    <xf numFmtId="0" fontId="4" fillId="23" borderId="948" applyNumberFormat="0" applyFont="0" applyAlignment="0" applyProtection="0"/>
    <xf numFmtId="39" fontId="33"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3"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3"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3"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3"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3" fillId="55" borderId="911"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1" applyNumberFormat="0" applyBorder="0" applyAlignment="0" applyProtection="0"/>
    <xf numFmtId="0" fontId="8" fillId="20" borderId="913" applyNumberFormat="0" applyAlignment="0" applyProtection="0"/>
    <xf numFmtId="10" fontId="33"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3" fillId="0" borderId="912" applyFill="0">
      <alignment horizontal="left"/>
    </xf>
    <xf numFmtId="0" fontId="16" fillId="7" borderId="927" applyNumberFormat="0" applyAlignment="0" applyProtection="0"/>
    <xf numFmtId="0" fontId="2" fillId="0" borderId="924">
      <alignment horizontal="center" vertical="center"/>
    </xf>
    <xf numFmtId="10" fontId="33" fillId="55" borderId="925" applyNumberFormat="0" applyBorder="0" applyAlignment="0" applyProtection="0"/>
    <xf numFmtId="0" fontId="4" fillId="23" borderId="921" applyNumberFormat="0" applyFont="0" applyAlignment="0" applyProtection="0"/>
    <xf numFmtId="10" fontId="33"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3"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10" fontId="33"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3"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3"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3"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3" fillId="55" borderId="979" applyNumberFormat="0" applyBorder="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3" fillId="55" borderId="959" applyNumberFormat="0" applyBorder="0" applyAlignment="0" applyProtection="0"/>
    <xf numFmtId="0" fontId="16" fillId="7" borderId="913" applyNumberFormat="0" applyAlignment="0" applyProtection="0"/>
    <xf numFmtId="10" fontId="33"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3"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3" fillId="55" borderId="897" applyNumberFormat="0" applyBorder="0" applyAlignment="0" applyProtection="0"/>
    <xf numFmtId="10" fontId="33"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3"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3" fillId="0" borderId="898" applyFill="0">
      <alignment horizontal="left"/>
    </xf>
    <xf numFmtId="10" fontId="33"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3"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3" fillId="0" borderId="946" applyFill="0">
      <alignment horizontal="left"/>
    </xf>
    <xf numFmtId="0" fontId="21" fillId="0" borderId="950" applyNumberFormat="0" applyFill="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3"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3" fillId="0" borderId="960" applyFill="0">
      <alignment horizontal="left"/>
    </xf>
    <xf numFmtId="39" fontId="33" fillId="0" borderId="974" applyFill="0">
      <alignment horizontal="left"/>
    </xf>
    <xf numFmtId="10" fontId="33" fillId="55" borderId="966" applyNumberFormat="0" applyBorder="0" applyAlignment="0" applyProtection="0"/>
    <xf numFmtId="0" fontId="4" fillId="23" borderId="996" applyNumberFormat="0" applyFont="0" applyAlignment="0" applyProtection="0"/>
    <xf numFmtId="39" fontId="33"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3"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3"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3"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3" fillId="55" borderId="959"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59" applyNumberFormat="0" applyBorder="0" applyAlignment="0" applyProtection="0"/>
    <xf numFmtId="0" fontId="8" fillId="20" borderId="961" applyNumberFormat="0" applyAlignment="0" applyProtection="0"/>
    <xf numFmtId="10" fontId="33"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3" fillId="0" borderId="960" applyFill="0">
      <alignment horizontal="left"/>
    </xf>
    <xf numFmtId="0" fontId="16" fillId="7" borderId="975" applyNumberFormat="0" applyAlignment="0" applyProtection="0"/>
    <xf numFmtId="0" fontId="2" fillId="0" borderId="972">
      <alignment horizontal="center" vertical="center"/>
    </xf>
    <xf numFmtId="10" fontId="33" fillId="55" borderId="973" applyNumberFormat="0" applyBorder="0" applyAlignment="0" applyProtection="0"/>
    <xf numFmtId="0" fontId="4" fillId="23" borderId="969" applyNumberFormat="0" applyFont="0" applyAlignment="0" applyProtection="0"/>
    <xf numFmtId="10" fontId="33"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3"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6" fillId="7" borderId="961" applyNumberFormat="0" applyAlignment="0" applyProtection="0"/>
    <xf numFmtId="10" fontId="33" fillId="55" borderId="973" applyNumberFormat="0" applyBorder="0" applyAlignment="0" applyProtection="0"/>
    <xf numFmtId="0" fontId="2" fillId="0" borderId="965">
      <alignment horizontal="center" vertical="center"/>
    </xf>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3" fillId="55" borderId="945" applyNumberFormat="0" applyBorder="0" applyAlignment="0" applyProtection="0"/>
    <xf numFmtId="10" fontId="33"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3"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3" fillId="0" borderId="946" applyFill="0">
      <alignment horizontal="left"/>
    </xf>
    <xf numFmtId="10" fontId="33"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3"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3"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3"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3" fillId="55" borderId="993" applyNumberFormat="0" applyBorder="0" applyAlignment="0" applyProtection="0"/>
    <xf numFmtId="10" fontId="33"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3"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3" fillId="0" borderId="994" applyFill="0">
      <alignment horizontal="left"/>
    </xf>
    <xf numFmtId="10" fontId="33"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3"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3"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3" fillId="0" borderId="1008" applyFill="0">
      <alignment horizontal="left"/>
    </xf>
    <xf numFmtId="0" fontId="21" fillId="0" borderId="1012" applyNumberFormat="0" applyFill="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3"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3" fillId="55" borderId="1007" applyNumberFormat="0" applyBorder="0" applyAlignment="0" applyProtection="0"/>
    <xf numFmtId="10" fontId="33"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3"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3" fillId="0" borderId="1008" applyFill="0">
      <alignment horizontal="left"/>
    </xf>
    <xf numFmtId="10" fontId="33"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3"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3"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3"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3"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3"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3" fillId="0" borderId="1035" applyFill="0">
      <alignment horizontal="left"/>
    </xf>
    <xf numFmtId="0" fontId="21" fillId="0" borderId="1039" applyNumberFormat="0" applyFill="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3"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3" fillId="55" borderId="1034" applyNumberFormat="0" applyBorder="0" applyAlignment="0" applyProtection="0"/>
    <xf numFmtId="10" fontId="33"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3"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3" fillId="0" borderId="1035" applyFill="0">
      <alignment horizontal="left"/>
    </xf>
    <xf numFmtId="10" fontId="33"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3"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3"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39" fontId="33" fillId="0" borderId="1049"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3"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3"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3" fillId="0" borderId="1062" applyFill="0">
      <alignment horizontal="left"/>
    </xf>
    <xf numFmtId="0" fontId="21" fillId="0" borderId="1066" applyNumberFormat="0" applyFill="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3"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3" fillId="55" borderId="1061" applyNumberFormat="0" applyBorder="0" applyAlignment="0" applyProtection="0"/>
    <xf numFmtId="10" fontId="33"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3"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3" fillId="0" borderId="1062" applyFill="0">
      <alignment horizontal="left"/>
    </xf>
    <xf numFmtId="10" fontId="33"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3"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3"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3" fillId="55" borderId="1116" applyNumberFormat="0" applyBorder="0" applyAlignment="0" applyProtection="0"/>
    <xf numFmtId="0" fontId="2" fillId="0" borderId="1177">
      <alignment horizontal="center" vertical="center"/>
    </xf>
    <xf numFmtId="39" fontId="33"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3"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3" fillId="0" borderId="1227" applyFill="0">
      <alignment horizontal="left"/>
    </xf>
    <xf numFmtId="0" fontId="8" fillId="20" borderId="1221" applyNumberFormat="0" applyAlignment="0" applyProtection="0"/>
    <xf numFmtId="10" fontId="33"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3" fillId="55" borderId="1232" applyNumberFormat="0" applyBorder="0" applyAlignment="0" applyProtection="0"/>
    <xf numFmtId="0" fontId="21" fillId="0" borderId="1238" applyNumberFormat="0" applyFill="0" applyAlignment="0" applyProtection="0"/>
    <xf numFmtId="10" fontId="33"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3"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3" fillId="0" borderId="1199" applyFill="0">
      <alignment horizontal="left"/>
    </xf>
    <xf numFmtId="10" fontId="33" fillId="55" borderId="1171" applyNumberFormat="0" applyBorder="0" applyAlignment="0" applyProtection="0"/>
    <xf numFmtId="39" fontId="33"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3"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3"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3"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10" fontId="33" fillId="55" borderId="1232" applyNumberFormat="0" applyBorder="0" applyAlignment="0" applyProtection="0"/>
    <xf numFmtId="10" fontId="33" fillId="55" borderId="1232" applyNumberFormat="0" applyBorder="0" applyAlignment="0" applyProtection="0"/>
    <xf numFmtId="0" fontId="8" fillId="20" borderId="1235" applyNumberFormat="0" applyAlignment="0" applyProtection="0"/>
    <xf numFmtId="10" fontId="33"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3"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3" fillId="55" borderId="1212" applyNumberFormat="0" applyBorder="0" applyAlignment="0" applyProtection="0"/>
    <xf numFmtId="0" fontId="21" fillId="0" borderId="1210" applyNumberFormat="0" applyFill="0" applyAlignment="0" applyProtection="0"/>
    <xf numFmtId="39" fontId="33"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3" fillId="55" borderId="1260" applyNumberFormat="0" applyBorder="0" applyAlignment="0" applyProtection="0"/>
    <xf numFmtId="10" fontId="33"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3" fillId="0" borderId="1254" applyFill="0">
      <alignment horizontal="left"/>
    </xf>
    <xf numFmtId="10" fontId="33"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3"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3" fillId="55" borderId="1164" applyNumberFormat="0" applyBorder="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39" fontId="33"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3" fillId="55" borderId="1212" applyNumberFormat="0" applyBorder="0" applyAlignment="0" applyProtection="0"/>
    <xf numFmtId="0" fontId="8" fillId="20" borderId="1221" applyNumberFormat="0" applyAlignment="0" applyProtection="0"/>
    <xf numFmtId="10" fontId="33"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3"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3" fillId="0" borderId="1172" applyFill="0">
      <alignment horizontal="left"/>
    </xf>
    <xf numFmtId="39" fontId="33"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3"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3" fillId="55" borderId="1184" applyNumberFormat="0" applyBorder="0" applyAlignment="0" applyProtection="0"/>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3"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3"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3"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3"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3"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3" fillId="55" borderId="1171" applyNumberFormat="0" applyBorder="0" applyAlignment="0" applyProtection="0"/>
    <xf numFmtId="0" fontId="4" fillId="23" borderId="1167" applyNumberFormat="0" applyFont="0" applyAlignment="0" applyProtection="0"/>
    <xf numFmtId="10" fontId="33"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3" fillId="55" borderId="1164" applyNumberFormat="0" applyBorder="0" applyAlignment="0" applyProtection="0"/>
    <xf numFmtId="39" fontId="33"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3"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3" fillId="0" borderId="1234" applyFill="0">
      <alignment horizontal="left"/>
    </xf>
    <xf numFmtId="0" fontId="16" fillId="7" borderId="1187" applyNumberFormat="0" applyAlignment="0" applyProtection="0"/>
    <xf numFmtId="10" fontId="33" fillId="55" borderId="1274" applyNumberFormat="0" applyBorder="0" applyAlignment="0" applyProtection="0"/>
    <xf numFmtId="0" fontId="4" fillId="23" borderId="1167" applyNumberFormat="0" applyFont="0" applyAlignment="0" applyProtection="0"/>
    <xf numFmtId="39" fontId="33"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3"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3"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3" fillId="55" borderId="1178" applyNumberFormat="0" applyBorder="0" applyAlignment="0" applyProtection="0"/>
    <xf numFmtId="10" fontId="33" fillId="55" borderId="1178" applyNumberFormat="0" applyBorder="0" applyAlignment="0" applyProtection="0"/>
    <xf numFmtId="39" fontId="33"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3" fillId="55" borderId="1164" applyNumberFormat="0" applyBorder="0" applyAlignment="0" applyProtection="0"/>
    <xf numFmtId="10" fontId="33"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3"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6" fillId="7" borderId="1166" applyNumberForma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3"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61" applyFill="0">
      <alignment horizontal="left"/>
    </xf>
    <xf numFmtId="0" fontId="19" fillId="20" borderId="1271" applyNumberFormat="0" applyAlignment="0" applyProtection="0"/>
    <xf numFmtId="10" fontId="33"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3"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3"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254" applyFill="0">
      <alignment horizontal="left"/>
    </xf>
    <xf numFmtId="39" fontId="33"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3"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3"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10" fontId="33" fillId="55" borderId="1164" applyNumberFormat="0" applyBorder="0" applyAlignment="0" applyProtection="0"/>
    <xf numFmtId="39" fontId="33"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3"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3" fillId="55" borderId="1219" applyNumberFormat="0" applyBorder="0" applyAlignment="0" applyProtection="0"/>
    <xf numFmtId="39" fontId="33"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3" fillId="55" borderId="1164"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3"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6" fillId="7" borderId="1262" applyNumberFormat="0" applyAlignment="0" applyProtection="0"/>
    <xf numFmtId="0" fontId="19" fillId="20" borderId="1271" applyNumberFormat="0" applyAlignment="0" applyProtection="0"/>
    <xf numFmtId="10" fontId="33"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3"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3"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3"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3" fillId="0" borderId="1076" applyFill="0">
      <alignment horizontal="left"/>
    </xf>
    <xf numFmtId="0" fontId="21" fillId="0" borderId="1080" applyNumberFormat="0" applyFill="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3"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3"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3" fillId="55" borderId="1075" applyNumberFormat="0" applyBorder="0" applyAlignment="0" applyProtection="0"/>
    <xf numFmtId="10" fontId="33"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3"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3" fillId="0" borderId="1076" applyFill="0">
      <alignment horizontal="left"/>
    </xf>
    <xf numFmtId="10" fontId="33"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3"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3"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3"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3"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3"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3" fillId="0" borderId="1103" applyFill="0">
      <alignment horizontal="left"/>
    </xf>
    <xf numFmtId="0" fontId="21" fillId="0" borderId="1107" applyNumberFormat="0" applyFill="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3"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3" fillId="55" borderId="1102" applyNumberFormat="0" applyBorder="0" applyAlignment="0" applyProtection="0"/>
    <xf numFmtId="10" fontId="33"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3"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3" fillId="0" borderId="1103" applyFill="0">
      <alignment horizontal="left"/>
    </xf>
    <xf numFmtId="10" fontId="33"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3"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3"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3"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3" fillId="55" borderId="1232"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3" fillId="55" borderId="1212" applyNumberFormat="0" applyBorder="0" applyAlignment="0" applyProtection="0"/>
    <xf numFmtId="0" fontId="16" fillId="7" borderId="1166" applyNumberFormat="0" applyAlignment="0" applyProtection="0"/>
    <xf numFmtId="10" fontId="33"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3" fillId="55" borderId="1260" applyNumberFormat="0" applyBorder="0" applyAlignment="0" applyProtection="0"/>
    <xf numFmtId="39" fontId="33"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3"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3"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3" fillId="0" borderId="1124" applyFill="0">
      <alignment horizontal="left"/>
    </xf>
    <xf numFmtId="0" fontId="21" fillId="0" borderId="1128" applyNumberFormat="0" applyFill="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3"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3" fillId="55" borderId="1116" applyNumberFormat="0" applyBorder="0" applyAlignment="0" applyProtection="0"/>
    <xf numFmtId="10" fontId="33"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3" fillId="55" borderId="1274"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3" fillId="55" borderId="1123" applyNumberFormat="0" applyBorder="0" applyAlignment="0" applyProtection="0"/>
    <xf numFmtId="10" fontId="33"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3"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3" fillId="0" borderId="1124" applyFill="0">
      <alignment horizontal="left"/>
    </xf>
    <xf numFmtId="10" fontId="33"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3"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3"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3"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39" fontId="33" fillId="0" borderId="1186" applyFill="0">
      <alignment horizontal="left"/>
    </xf>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3"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3"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3"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3"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3"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3" fillId="55" borderId="1219" applyNumberFormat="0" applyBorder="0" applyAlignment="0" applyProtection="0"/>
    <xf numFmtId="0" fontId="21" fillId="0" borderId="1183" applyNumberFormat="0" applyFill="0" applyAlignment="0" applyProtection="0"/>
    <xf numFmtId="10" fontId="33"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3"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3"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3"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3"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3" fillId="55" borderId="1267" applyNumberFormat="0" applyBorder="0" applyAlignment="0" applyProtection="0"/>
    <xf numFmtId="0" fontId="4" fillId="23" borderId="1270" applyNumberFormat="0" applyFont="0" applyAlignment="0" applyProtection="0"/>
    <xf numFmtId="39" fontId="33"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3" fillId="55" borderId="1212" applyNumberFormat="0" applyBorder="0" applyAlignment="0" applyProtection="0"/>
    <xf numFmtId="10" fontId="33"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3"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3"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3"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3" fillId="0" borderId="1206" applyFill="0">
      <alignment horizontal="left"/>
    </xf>
    <xf numFmtId="0" fontId="19" fillId="20" borderId="1209" applyNumberFormat="0" applyAlignment="0" applyProtection="0"/>
    <xf numFmtId="0" fontId="8" fillId="20" borderId="1207" applyNumberFormat="0" applyAlignment="0" applyProtection="0"/>
    <xf numFmtId="39" fontId="33"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3" fillId="55" borderId="1212" applyNumberFormat="0" applyBorder="0" applyAlignment="0" applyProtection="0"/>
    <xf numFmtId="0" fontId="4" fillId="23" borderId="1208" applyNumberFormat="0" applyFont="0" applyAlignment="0" applyProtection="0"/>
    <xf numFmtId="39" fontId="33"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3"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3"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3"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3"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3"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3"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3" fillId="0" borderId="1151" applyFill="0">
      <alignment horizontal="left"/>
    </xf>
    <xf numFmtId="0" fontId="21" fillId="0" borderId="1155" applyNumberFormat="0" applyFill="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3"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3"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3"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3"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3"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3"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3"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3"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3" fillId="0" borderId="1172" applyFill="0">
      <alignment horizontal="left"/>
    </xf>
    <xf numFmtId="10" fontId="33" fillId="55" borderId="1178"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3"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3"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3"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3"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3" fillId="55" borderId="1212" applyNumberFormat="0" applyBorder="0" applyAlignment="0" applyProtection="0"/>
    <xf numFmtId="39" fontId="33"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3"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3"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3" fillId="0" borderId="1268" applyFill="0">
      <alignment horizontal="left"/>
    </xf>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3"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4" fillId="23" borderId="1215" applyNumberFormat="0" applyFont="0" applyAlignment="0" applyProtection="0"/>
    <xf numFmtId="10" fontId="33" fillId="55" borderId="1280" applyNumberFormat="0" applyBorder="0" applyAlignment="0" applyProtection="0"/>
    <xf numFmtId="0" fontId="21" fillId="0" borderId="1210" applyNumberFormat="0" applyFill="0" applyAlignment="0" applyProtection="0"/>
    <xf numFmtId="10" fontId="33"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3" fillId="55" borderId="1260" applyNumberFormat="0" applyBorder="0" applyAlignment="0" applyProtection="0"/>
    <xf numFmtId="0" fontId="21" fillId="0" borderId="1217" applyNumberFormat="0" applyFill="0" applyAlignment="0" applyProtection="0"/>
    <xf numFmtId="39" fontId="33" fillId="0" borderId="1213" applyFill="0">
      <alignment horizontal="left"/>
    </xf>
    <xf numFmtId="0" fontId="8" fillId="20" borderId="120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3" fillId="55" borderId="1150" applyNumberFormat="0" applyBorder="0" applyAlignment="0" applyProtection="0"/>
    <xf numFmtId="10" fontId="33"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3"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3" fillId="0" borderId="1151" applyFill="0">
      <alignment horizontal="left"/>
    </xf>
    <xf numFmtId="10" fontId="33"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3"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3" fillId="0" borderId="1199" applyFill="0">
      <alignment horizontal="left"/>
    </xf>
    <xf numFmtId="0" fontId="21" fillId="0" borderId="1203" applyNumberFormat="0" applyFill="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3"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3" fillId="0" borderId="1213" applyFill="0">
      <alignment horizontal="left"/>
    </xf>
    <xf numFmtId="39" fontId="33" fillId="0" borderId="1227" applyFill="0">
      <alignment horizontal="left"/>
    </xf>
    <xf numFmtId="10" fontId="33" fillId="55" borderId="1219" applyNumberFormat="0" applyBorder="0" applyAlignment="0" applyProtection="0"/>
    <xf numFmtId="0" fontId="4" fillId="23" borderId="1249" applyNumberFormat="0" applyFont="0" applyAlignment="0" applyProtection="0"/>
    <xf numFmtId="39" fontId="33"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3"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3"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3"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3"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3" fillId="55" borderId="1212"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2" applyNumberFormat="0" applyBorder="0" applyAlignment="0" applyProtection="0"/>
    <xf numFmtId="0" fontId="8" fillId="20" borderId="1214" applyNumberFormat="0" applyAlignment="0" applyProtection="0"/>
    <xf numFmtId="10" fontId="33"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3" fillId="0" borderId="1213" applyFill="0">
      <alignment horizontal="left"/>
    </xf>
    <xf numFmtId="0" fontId="16" fillId="7" borderId="1228" applyNumberFormat="0" applyAlignment="0" applyProtection="0"/>
    <xf numFmtId="0" fontId="2" fillId="0" borderId="1225">
      <alignment horizontal="center" vertical="center"/>
    </xf>
    <xf numFmtId="10" fontId="33" fillId="55" borderId="1226" applyNumberFormat="0" applyBorder="0" applyAlignment="0" applyProtection="0"/>
    <xf numFmtId="0" fontId="4" fillId="23" borderId="1222" applyNumberFormat="0" applyFont="0" applyAlignment="0" applyProtection="0"/>
    <xf numFmtId="10" fontId="33"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3"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10" fontId="33"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3"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3"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3"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3" fillId="55" borderId="1280" applyNumberFormat="0" applyBorder="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3" fillId="55" borderId="1260" applyNumberFormat="0" applyBorder="0" applyAlignment="0" applyProtection="0"/>
    <xf numFmtId="0" fontId="16" fillId="7" borderId="1214" applyNumberFormat="0" applyAlignment="0" applyProtection="0"/>
    <xf numFmtId="10" fontId="33"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3"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3" fillId="55" borderId="1198" applyNumberFormat="0" applyBorder="0" applyAlignment="0" applyProtection="0"/>
    <xf numFmtId="10" fontId="33"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3"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3" fillId="0" borderId="1199" applyFill="0">
      <alignment horizontal="left"/>
    </xf>
    <xf numFmtId="10" fontId="33"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3"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3" fillId="0" borderId="1247" applyFill="0">
      <alignment horizontal="left"/>
    </xf>
    <xf numFmtId="0" fontId="21" fillId="0" borderId="1251" applyNumberFormat="0" applyFill="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3"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3" fillId="0" borderId="1261" applyFill="0">
      <alignment horizontal="left"/>
    </xf>
    <xf numFmtId="39" fontId="33" fillId="0" borderId="1275" applyFill="0">
      <alignment horizontal="left"/>
    </xf>
    <xf numFmtId="10" fontId="33" fillId="55" borderId="1267" applyNumberFormat="0" applyBorder="0" applyAlignment="0" applyProtection="0"/>
    <xf numFmtId="0" fontId="4" fillId="23" borderId="1297" applyNumberFormat="0" applyFont="0" applyAlignment="0" applyProtection="0"/>
    <xf numFmtId="39" fontId="33"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3"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3"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3"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3" fillId="55" borderId="1260"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0" applyNumberFormat="0" applyBorder="0" applyAlignment="0" applyProtection="0"/>
    <xf numFmtId="0" fontId="8" fillId="20" borderId="1262" applyNumberFormat="0" applyAlignment="0" applyProtection="0"/>
    <xf numFmtId="10" fontId="33"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3" fillId="0" borderId="1261" applyFill="0">
      <alignment horizontal="left"/>
    </xf>
    <xf numFmtId="0" fontId="16" fillId="7" borderId="1276" applyNumberFormat="0" applyAlignment="0" applyProtection="0"/>
    <xf numFmtId="0" fontId="2" fillId="0" borderId="1273">
      <alignment horizontal="center" vertical="center"/>
    </xf>
    <xf numFmtId="10" fontId="33" fillId="55" borderId="1274" applyNumberFormat="0" applyBorder="0" applyAlignment="0" applyProtection="0"/>
    <xf numFmtId="0" fontId="4" fillId="23" borderId="1270" applyNumberFormat="0" applyFont="0" applyAlignment="0" applyProtection="0"/>
    <xf numFmtId="10" fontId="33"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3"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6" fillId="7" borderId="1262" applyNumberFormat="0" applyAlignment="0" applyProtection="0"/>
    <xf numFmtId="10" fontId="33" fillId="55" borderId="1274" applyNumberFormat="0" applyBorder="0" applyAlignment="0" applyProtection="0"/>
    <xf numFmtId="0" fontId="2" fillId="0" borderId="1266">
      <alignment horizontal="center" vertical="center"/>
    </xf>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3" fillId="55" borderId="1246" applyNumberFormat="0" applyBorder="0" applyAlignment="0" applyProtection="0"/>
    <xf numFmtId="10" fontId="33"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3"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3" fillId="0" borderId="1247" applyFill="0">
      <alignment horizontal="left"/>
    </xf>
    <xf numFmtId="10" fontId="33"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3"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3"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3"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3" fillId="55" borderId="1294" applyNumberFormat="0" applyBorder="0" applyAlignment="0" applyProtection="0"/>
    <xf numFmtId="10" fontId="33"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3"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3" fillId="0" borderId="1295" applyFill="0">
      <alignment horizontal="left"/>
    </xf>
    <xf numFmtId="10" fontId="33"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4" fillId="23" borderId="1304" applyNumberFormat="0" applyFon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3"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3"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3" fillId="0" borderId="1309" applyFill="0">
      <alignment horizontal="left"/>
    </xf>
    <xf numFmtId="0" fontId="21" fillId="0" borderId="1313" applyNumberFormat="0" applyFill="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3"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3" fillId="55" borderId="1308" applyNumberFormat="0" applyBorder="0" applyAlignment="0" applyProtection="0"/>
    <xf numFmtId="10" fontId="33"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3"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3" fillId="0" borderId="1309" applyFill="0">
      <alignment horizontal="left"/>
    </xf>
    <xf numFmtId="10" fontId="33"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3"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3"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3"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3"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3"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3" fillId="0" borderId="1336" applyFill="0">
      <alignment horizontal="left"/>
    </xf>
    <xf numFmtId="0" fontId="21" fillId="0" borderId="1340" applyNumberFormat="0" applyFill="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3"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3" fillId="55" borderId="1335" applyNumberFormat="0" applyBorder="0" applyAlignment="0" applyProtection="0"/>
    <xf numFmtId="10" fontId="33"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3"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3" fillId="0" borderId="1336" applyFill="0">
      <alignment horizontal="left"/>
    </xf>
    <xf numFmtId="10" fontId="33"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3"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3"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3" fillId="55" borderId="1404" applyNumberFormat="0" applyBorder="0" applyAlignment="0" applyProtection="0"/>
    <xf numFmtId="10" fontId="33"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3"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3"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3"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3"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3" fillId="55" borderId="1459" applyNumberFormat="0" applyBorder="0" applyAlignment="0" applyProtection="0"/>
    <xf numFmtId="0" fontId="2" fillId="0" borderId="1520">
      <alignment horizontal="center" vertical="center"/>
    </xf>
    <xf numFmtId="39" fontId="33"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3"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3" fillId="0" borderId="1570" applyFill="0">
      <alignment horizontal="left"/>
    </xf>
    <xf numFmtId="0" fontId="8" fillId="20" borderId="1564" applyNumberFormat="0" applyAlignment="0" applyProtection="0"/>
    <xf numFmtId="10" fontId="33"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3" fillId="55" borderId="1575" applyNumberFormat="0" applyBorder="0" applyAlignment="0" applyProtection="0"/>
    <xf numFmtId="0" fontId="21" fillId="0" borderId="1581" applyNumberFormat="0" applyFill="0" applyAlignment="0" applyProtection="0"/>
    <xf numFmtId="10" fontId="33"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3"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3" fillId="0" borderId="1542" applyFill="0">
      <alignment horizontal="left"/>
    </xf>
    <xf numFmtId="10" fontId="33" fillId="55" borderId="1514" applyNumberFormat="0" applyBorder="0" applyAlignment="0" applyProtection="0"/>
    <xf numFmtId="39" fontId="33"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3"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3"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3"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10" fontId="33" fillId="55" borderId="1575" applyNumberFormat="0" applyBorder="0" applyAlignment="0" applyProtection="0"/>
    <xf numFmtId="10" fontId="33" fillId="55" borderId="1575" applyNumberFormat="0" applyBorder="0" applyAlignment="0" applyProtection="0"/>
    <xf numFmtId="0" fontId="8" fillId="20" borderId="1578" applyNumberFormat="0" applyAlignment="0" applyProtection="0"/>
    <xf numFmtId="10" fontId="33"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3"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3" fillId="55" borderId="1555" applyNumberFormat="0" applyBorder="0" applyAlignment="0" applyProtection="0"/>
    <xf numFmtId="0" fontId="21" fillId="0" borderId="1553" applyNumberFormat="0" applyFill="0" applyAlignment="0" applyProtection="0"/>
    <xf numFmtId="39" fontId="33"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3" fillId="55" borderId="1603" applyNumberFormat="0" applyBorder="0" applyAlignment="0" applyProtection="0"/>
    <xf numFmtId="10" fontId="33"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3" fillId="0" borderId="1597" applyFill="0">
      <alignment horizontal="left"/>
    </xf>
    <xf numFmtId="10" fontId="33"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3"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3" fillId="55" borderId="1507" applyNumberFormat="0" applyBorder="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39" fontId="33"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3" fillId="55" borderId="1555" applyNumberFormat="0" applyBorder="0" applyAlignment="0" applyProtection="0"/>
    <xf numFmtId="0" fontId="8" fillId="20" borderId="1564" applyNumberFormat="0" applyAlignment="0" applyProtection="0"/>
    <xf numFmtId="10" fontId="33"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3"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3" fillId="0" borderId="1515" applyFill="0">
      <alignment horizontal="left"/>
    </xf>
    <xf numFmtId="39" fontId="33"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3"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3" fillId="55" borderId="1527" applyNumberFormat="0" applyBorder="0" applyAlignment="0" applyProtection="0"/>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3"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3"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3"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3"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3"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3" fillId="55" borderId="1514" applyNumberFormat="0" applyBorder="0" applyAlignment="0" applyProtection="0"/>
    <xf numFmtId="0" fontId="4" fillId="23" borderId="1510" applyNumberFormat="0" applyFont="0" applyAlignment="0" applyProtection="0"/>
    <xf numFmtId="10" fontId="33"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3" fillId="55" borderId="1507" applyNumberFormat="0" applyBorder="0" applyAlignment="0" applyProtection="0"/>
    <xf numFmtId="39" fontId="33"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3"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3" fillId="0" borderId="1577" applyFill="0">
      <alignment horizontal="left"/>
    </xf>
    <xf numFmtId="0" fontId="16" fillId="7" borderId="1530" applyNumberFormat="0" applyAlignment="0" applyProtection="0"/>
    <xf numFmtId="10" fontId="33" fillId="55" borderId="1617" applyNumberFormat="0" applyBorder="0" applyAlignment="0" applyProtection="0"/>
    <xf numFmtId="0" fontId="4" fillId="23" borderId="1510" applyNumberFormat="0" applyFont="0" applyAlignment="0" applyProtection="0"/>
    <xf numFmtId="39" fontId="33"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3"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3"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3" fillId="55" borderId="1521" applyNumberFormat="0" applyBorder="0" applyAlignment="0" applyProtection="0"/>
    <xf numFmtId="10" fontId="33" fillId="55" borderId="1521" applyNumberFormat="0" applyBorder="0" applyAlignment="0" applyProtection="0"/>
    <xf numFmtId="39" fontId="33"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3" fillId="55" borderId="1507" applyNumberFormat="0" applyBorder="0" applyAlignment="0" applyProtection="0"/>
    <xf numFmtId="10" fontId="33"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3"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6" fillId="7" borderId="1509" applyNumberForma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3"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604" applyFill="0">
      <alignment horizontal="left"/>
    </xf>
    <xf numFmtId="0" fontId="19" fillId="20" borderId="1614" applyNumberFormat="0" applyAlignment="0" applyProtection="0"/>
    <xf numFmtId="10" fontId="33"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3"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3"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597" applyFill="0">
      <alignment horizontal="left"/>
    </xf>
    <xf numFmtId="39" fontId="33"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3"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3"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10" fontId="33" fillId="55" borderId="1507" applyNumberFormat="0" applyBorder="0" applyAlignment="0" applyProtection="0"/>
    <xf numFmtId="39" fontId="33"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3"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3" fillId="55" borderId="1562" applyNumberFormat="0" applyBorder="0" applyAlignment="0" applyProtection="0"/>
    <xf numFmtId="39" fontId="33"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3" fillId="55" borderId="1507"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3"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6" fillId="7" borderId="1605" applyNumberFormat="0" applyAlignment="0" applyProtection="0"/>
    <xf numFmtId="0" fontId="19" fillId="20" borderId="1614" applyNumberFormat="0" applyAlignment="0" applyProtection="0"/>
    <xf numFmtId="10" fontId="33"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3"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3"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3"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3" fillId="0" borderId="1419" applyFill="0">
      <alignment horizontal="left"/>
    </xf>
    <xf numFmtId="0" fontId="21" fillId="0" borderId="1423" applyNumberFormat="0" applyFill="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3"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3"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3" fillId="55" borderId="1418" applyNumberFormat="0" applyBorder="0" applyAlignment="0" applyProtection="0"/>
    <xf numFmtId="10" fontId="33"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3"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3" fillId="0" borderId="1419" applyFill="0">
      <alignment horizontal="left"/>
    </xf>
    <xf numFmtId="10" fontId="33"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3"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3"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3"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3"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3"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3" fillId="0" borderId="1446" applyFill="0">
      <alignment horizontal="left"/>
    </xf>
    <xf numFmtId="0" fontId="21" fillId="0" borderId="1450" applyNumberFormat="0" applyFill="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3"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3" fillId="55" borderId="1445" applyNumberFormat="0" applyBorder="0" applyAlignment="0" applyProtection="0"/>
    <xf numFmtId="10" fontId="33"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3"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3" fillId="0" borderId="1446" applyFill="0">
      <alignment horizontal="left"/>
    </xf>
    <xf numFmtId="10" fontId="33"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3"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3"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3"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3" fillId="55" borderId="1575"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3" fillId="55" borderId="1555" applyNumberFormat="0" applyBorder="0" applyAlignment="0" applyProtection="0"/>
    <xf numFmtId="0" fontId="16" fillId="7" borderId="1509" applyNumberFormat="0" applyAlignment="0" applyProtection="0"/>
    <xf numFmtId="10" fontId="33"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3" fillId="55" borderId="1603" applyNumberFormat="0" applyBorder="0" applyAlignment="0" applyProtection="0"/>
    <xf numFmtId="39" fontId="33"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3"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3"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3" fillId="0" borderId="1467" applyFill="0">
      <alignment horizontal="left"/>
    </xf>
    <xf numFmtId="0" fontId="21" fillId="0" borderId="1471" applyNumberFormat="0" applyFill="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3"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3" fillId="55" borderId="1459" applyNumberFormat="0" applyBorder="0" applyAlignment="0" applyProtection="0"/>
    <xf numFmtId="10" fontId="33"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3" fillId="55" borderId="1617"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3" fillId="55" borderId="1466" applyNumberFormat="0" applyBorder="0" applyAlignment="0" applyProtection="0"/>
    <xf numFmtId="10" fontId="33"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3"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3" fillId="0" borderId="1467" applyFill="0">
      <alignment horizontal="left"/>
    </xf>
    <xf numFmtId="10" fontId="33"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3"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3"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3"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39" fontId="33" fillId="0" borderId="1529" applyFill="0">
      <alignment horizontal="left"/>
    </xf>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3"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3"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3"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3"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3"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3" fillId="55" borderId="1562" applyNumberFormat="0" applyBorder="0" applyAlignment="0" applyProtection="0"/>
    <xf numFmtId="0" fontId="21" fillId="0" borderId="1526" applyNumberFormat="0" applyFill="0" applyAlignment="0" applyProtection="0"/>
    <xf numFmtId="10" fontId="33"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3"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3"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3"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3"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3" fillId="55" borderId="1610" applyNumberFormat="0" applyBorder="0" applyAlignment="0" applyProtection="0"/>
    <xf numFmtId="0" fontId="4" fillId="23" borderId="1613" applyNumberFormat="0" applyFont="0" applyAlignment="0" applyProtection="0"/>
    <xf numFmtId="39" fontId="33"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3" fillId="55" borderId="1555" applyNumberFormat="0" applyBorder="0" applyAlignment="0" applyProtection="0"/>
    <xf numFmtId="10" fontId="33"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3"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3"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3"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3" fillId="0" borderId="1549" applyFill="0">
      <alignment horizontal="left"/>
    </xf>
    <xf numFmtId="0" fontId="19" fillId="20" borderId="1552" applyNumberFormat="0" applyAlignment="0" applyProtection="0"/>
    <xf numFmtId="0" fontId="8" fillId="20" borderId="1550" applyNumberFormat="0" applyAlignment="0" applyProtection="0"/>
    <xf numFmtId="39" fontId="33"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3" fillId="55" borderId="1555" applyNumberFormat="0" applyBorder="0" applyAlignment="0" applyProtection="0"/>
    <xf numFmtId="0" fontId="4" fillId="23" borderId="1551" applyNumberFormat="0" applyFont="0" applyAlignment="0" applyProtection="0"/>
    <xf numFmtId="39" fontId="33"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3"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3"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3"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3"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3"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3"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3" fillId="0" borderId="1494" applyFill="0">
      <alignment horizontal="left"/>
    </xf>
    <xf numFmtId="0" fontId="21" fillId="0" borderId="1498" applyNumberFormat="0" applyFill="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3"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3"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3"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3"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3"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3"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3"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3"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3" fillId="0" borderId="1515" applyFill="0">
      <alignment horizontal="left"/>
    </xf>
    <xf numFmtId="10" fontId="33" fillId="55" borderId="1521"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3"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3"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3"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3"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3" fillId="55" borderId="1555" applyNumberFormat="0" applyBorder="0" applyAlignment="0" applyProtection="0"/>
    <xf numFmtId="39" fontId="33"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3"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3"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3" fillId="0" borderId="1611" applyFill="0">
      <alignment horizontal="left"/>
    </xf>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3"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4" fillId="23" borderId="1558" applyNumberFormat="0" applyFont="0" applyAlignment="0" applyProtection="0"/>
    <xf numFmtId="10" fontId="33" fillId="55" borderId="1623" applyNumberFormat="0" applyBorder="0" applyAlignment="0" applyProtection="0"/>
    <xf numFmtId="0" fontId="21" fillId="0" borderId="1553" applyNumberFormat="0" applyFill="0" applyAlignment="0" applyProtection="0"/>
    <xf numFmtId="10" fontId="33"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3" fillId="55" borderId="1603" applyNumberFormat="0" applyBorder="0" applyAlignment="0" applyProtection="0"/>
    <xf numFmtId="0" fontId="21" fillId="0" borderId="1560" applyNumberFormat="0" applyFill="0" applyAlignment="0" applyProtection="0"/>
    <xf numFmtId="39" fontId="33" fillId="0" borderId="1556" applyFill="0">
      <alignment horizontal="left"/>
    </xf>
    <xf numFmtId="0" fontId="8" fillId="20" borderId="155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3" fillId="55" borderId="1493" applyNumberFormat="0" applyBorder="0" applyAlignment="0" applyProtection="0"/>
    <xf numFmtId="10" fontId="33"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3"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3" fillId="0" borderId="1494" applyFill="0">
      <alignment horizontal="left"/>
    </xf>
    <xf numFmtId="10" fontId="33"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3"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3" fillId="0" borderId="1542" applyFill="0">
      <alignment horizontal="left"/>
    </xf>
    <xf numFmtId="0" fontId="21" fillId="0" borderId="1546" applyNumberFormat="0" applyFill="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3"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3" fillId="0" borderId="1556" applyFill="0">
      <alignment horizontal="left"/>
    </xf>
    <xf numFmtId="39" fontId="33" fillId="0" borderId="1570" applyFill="0">
      <alignment horizontal="left"/>
    </xf>
    <xf numFmtId="10" fontId="33" fillId="55" borderId="1562" applyNumberFormat="0" applyBorder="0" applyAlignment="0" applyProtection="0"/>
    <xf numFmtId="0" fontId="4" fillId="23" borderId="1592" applyNumberFormat="0" applyFont="0" applyAlignment="0" applyProtection="0"/>
    <xf numFmtId="39" fontId="33"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3"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3"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3"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3"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3" fillId="55" borderId="1555"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55" applyNumberFormat="0" applyBorder="0" applyAlignment="0" applyProtection="0"/>
    <xf numFmtId="0" fontId="8" fillId="20" borderId="1557" applyNumberFormat="0" applyAlignment="0" applyProtection="0"/>
    <xf numFmtId="10" fontId="33"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3" fillId="0" borderId="1556" applyFill="0">
      <alignment horizontal="left"/>
    </xf>
    <xf numFmtId="0" fontId="16" fillId="7" borderId="1571" applyNumberFormat="0" applyAlignment="0" applyProtection="0"/>
    <xf numFmtId="0" fontId="2" fillId="0" borderId="1568">
      <alignment horizontal="center" vertical="center"/>
    </xf>
    <xf numFmtId="10" fontId="33" fillId="55" borderId="1569" applyNumberFormat="0" applyBorder="0" applyAlignment="0" applyProtection="0"/>
    <xf numFmtId="0" fontId="4" fillId="23" borderId="1565" applyNumberFormat="0" applyFont="0" applyAlignment="0" applyProtection="0"/>
    <xf numFmtId="10" fontId="33"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3"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10" fontId="33"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3"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3"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3"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3" fillId="55" borderId="1623" applyNumberFormat="0" applyBorder="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3" fillId="55" borderId="1603" applyNumberFormat="0" applyBorder="0" applyAlignment="0" applyProtection="0"/>
    <xf numFmtId="0" fontId="16" fillId="7" borderId="1557" applyNumberFormat="0" applyAlignment="0" applyProtection="0"/>
    <xf numFmtId="10" fontId="33"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3"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3" fillId="55" borderId="1541" applyNumberFormat="0" applyBorder="0" applyAlignment="0" applyProtection="0"/>
    <xf numFmtId="10" fontId="33"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3"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3" fillId="0" borderId="1542" applyFill="0">
      <alignment horizontal="left"/>
    </xf>
    <xf numFmtId="10" fontId="33"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3"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3" fillId="0" borderId="1590" applyFill="0">
      <alignment horizontal="left"/>
    </xf>
    <xf numFmtId="0" fontId="21" fillId="0" borderId="1594" applyNumberFormat="0" applyFill="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3"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3" fillId="0" borderId="1604" applyFill="0">
      <alignment horizontal="left"/>
    </xf>
    <xf numFmtId="39" fontId="33" fillId="0" borderId="1618" applyFill="0">
      <alignment horizontal="left"/>
    </xf>
    <xf numFmtId="10" fontId="33" fillId="55" borderId="1610" applyNumberFormat="0" applyBorder="0" applyAlignment="0" applyProtection="0"/>
    <xf numFmtId="0" fontId="4" fillId="23" borderId="1640" applyNumberFormat="0" applyFont="0" applyAlignment="0" applyProtection="0"/>
    <xf numFmtId="39" fontId="33"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3"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3"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3"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3" fillId="55" borderId="1603"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03" applyNumberFormat="0" applyBorder="0" applyAlignment="0" applyProtection="0"/>
    <xf numFmtId="0" fontId="8" fillId="20" borderId="1605" applyNumberFormat="0" applyAlignment="0" applyProtection="0"/>
    <xf numFmtId="10" fontId="33"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3" fillId="0" borderId="1604" applyFill="0">
      <alignment horizontal="left"/>
    </xf>
    <xf numFmtId="0" fontId="16" fillId="7" borderId="1619" applyNumberFormat="0" applyAlignment="0" applyProtection="0"/>
    <xf numFmtId="0" fontId="2" fillId="0" borderId="1616">
      <alignment horizontal="center" vertical="center"/>
    </xf>
    <xf numFmtId="10" fontId="33" fillId="55" borderId="1617" applyNumberFormat="0" applyBorder="0" applyAlignment="0" applyProtection="0"/>
    <xf numFmtId="0" fontId="4" fillId="23" borderId="1613" applyNumberFormat="0" applyFont="0" applyAlignment="0" applyProtection="0"/>
    <xf numFmtId="10" fontId="33"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3"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6" fillId="7" borderId="1605" applyNumberFormat="0" applyAlignment="0" applyProtection="0"/>
    <xf numFmtId="10" fontId="33" fillId="55" borderId="1617" applyNumberFormat="0" applyBorder="0" applyAlignment="0" applyProtection="0"/>
    <xf numFmtId="0" fontId="2" fillId="0" borderId="1609">
      <alignment horizontal="center" vertical="center"/>
    </xf>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3" fillId="55" borderId="1589" applyNumberFormat="0" applyBorder="0" applyAlignment="0" applyProtection="0"/>
    <xf numFmtId="10" fontId="33"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3"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3" fillId="0" borderId="1590" applyFill="0">
      <alignment horizontal="left"/>
    </xf>
    <xf numFmtId="10" fontId="33"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3"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3"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3"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3" fillId="55" borderId="1637" applyNumberFormat="0" applyBorder="0" applyAlignment="0" applyProtection="0"/>
    <xf numFmtId="10" fontId="33"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3"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3" fillId="0" borderId="1638" applyFill="0">
      <alignment horizontal="left"/>
    </xf>
    <xf numFmtId="10" fontId="33"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4" fillId="23" borderId="1647" applyNumberFormat="0" applyFon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3"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3"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3" fillId="0" borderId="1652" applyFill="0">
      <alignment horizontal="left"/>
    </xf>
    <xf numFmtId="0" fontId="21" fillId="0" borderId="1656" applyNumberFormat="0" applyFill="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3"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3" fillId="55" borderId="1651" applyNumberFormat="0" applyBorder="0" applyAlignment="0" applyProtection="0"/>
    <xf numFmtId="10" fontId="33"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3"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3" fillId="0" borderId="1652" applyFill="0">
      <alignment horizontal="left"/>
    </xf>
    <xf numFmtId="10" fontId="33"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3"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3"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3"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3"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3"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3" fillId="0" borderId="1679" applyFill="0">
      <alignment horizontal="left"/>
    </xf>
    <xf numFmtId="0" fontId="21" fillId="0" borderId="1683" applyNumberFormat="0" applyFill="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3"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3" fillId="55" borderId="1678" applyNumberFormat="0" applyBorder="0" applyAlignment="0" applyProtection="0"/>
    <xf numFmtId="10" fontId="33"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3"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3" fillId="0" borderId="1679" applyFill="0">
      <alignment horizontal="left"/>
    </xf>
    <xf numFmtId="10" fontId="33"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3"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3"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39" fontId="33" fillId="0" borderId="1693"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3"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3"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3" fillId="0" borderId="1706" applyFill="0">
      <alignment horizontal="left"/>
    </xf>
    <xf numFmtId="0" fontId="21" fillId="0" borderId="1710" applyNumberFormat="0" applyFill="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3"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3" fillId="55" borderId="1705" applyNumberFormat="0" applyBorder="0" applyAlignment="0" applyProtection="0"/>
    <xf numFmtId="10" fontId="33"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3"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3" fillId="0" borderId="1706" applyFill="0">
      <alignment horizontal="left"/>
    </xf>
    <xf numFmtId="10" fontId="33"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3"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3"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3" fillId="55" borderId="1760" applyNumberFormat="0" applyBorder="0" applyAlignment="0" applyProtection="0"/>
    <xf numFmtId="0" fontId="2" fillId="0" borderId="1821">
      <alignment horizontal="center" vertical="center"/>
    </xf>
    <xf numFmtId="39" fontId="33"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3"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3" fillId="0" borderId="1871" applyFill="0">
      <alignment horizontal="left"/>
    </xf>
    <xf numFmtId="0" fontId="8" fillId="20" borderId="1865" applyNumberFormat="0" applyAlignment="0" applyProtection="0"/>
    <xf numFmtId="10" fontId="33"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3" fillId="55" borderId="1876" applyNumberFormat="0" applyBorder="0" applyAlignment="0" applyProtection="0"/>
    <xf numFmtId="0" fontId="21" fillId="0" borderId="1882" applyNumberFormat="0" applyFill="0" applyAlignment="0" applyProtection="0"/>
    <xf numFmtId="10" fontId="33"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3"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3" fillId="0" borderId="1843" applyFill="0">
      <alignment horizontal="left"/>
    </xf>
    <xf numFmtId="10" fontId="33" fillId="55" borderId="1815" applyNumberFormat="0" applyBorder="0" applyAlignment="0" applyProtection="0"/>
    <xf numFmtId="39" fontId="33"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3"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3"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3"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10" fontId="33" fillId="55" borderId="1876" applyNumberFormat="0" applyBorder="0" applyAlignment="0" applyProtection="0"/>
    <xf numFmtId="10" fontId="33" fillId="55" borderId="1876" applyNumberFormat="0" applyBorder="0" applyAlignment="0" applyProtection="0"/>
    <xf numFmtId="0" fontId="8" fillId="20" borderId="1879" applyNumberFormat="0" applyAlignment="0" applyProtection="0"/>
    <xf numFmtId="10" fontId="33"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3"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3" fillId="55" borderId="1856" applyNumberFormat="0" applyBorder="0" applyAlignment="0" applyProtection="0"/>
    <xf numFmtId="0" fontId="21" fillId="0" borderId="1854" applyNumberFormat="0" applyFill="0" applyAlignment="0" applyProtection="0"/>
    <xf numFmtId="39" fontId="33"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3" fillId="55" borderId="1904" applyNumberFormat="0" applyBorder="0" applyAlignment="0" applyProtection="0"/>
    <xf numFmtId="10" fontId="33"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3" fillId="0" borderId="1898" applyFill="0">
      <alignment horizontal="left"/>
    </xf>
    <xf numFmtId="10" fontId="33"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3"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3" fillId="55" borderId="1808" applyNumberFormat="0" applyBorder="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39" fontId="33"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3" fillId="55" borderId="1856" applyNumberFormat="0" applyBorder="0" applyAlignment="0" applyProtection="0"/>
    <xf numFmtId="0" fontId="8" fillId="20" borderId="1865" applyNumberFormat="0" applyAlignment="0" applyProtection="0"/>
    <xf numFmtId="10" fontId="33"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3"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3" fillId="0" borderId="1816" applyFill="0">
      <alignment horizontal="left"/>
    </xf>
    <xf numFmtId="39" fontId="33"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3"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3" fillId="55" borderId="1828" applyNumberFormat="0" applyBorder="0" applyAlignment="0" applyProtection="0"/>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3"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3"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3"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3"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3"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3" fillId="55" borderId="1815" applyNumberFormat="0" applyBorder="0" applyAlignment="0" applyProtection="0"/>
    <xf numFmtId="0" fontId="4" fillId="23" borderId="1811" applyNumberFormat="0" applyFont="0" applyAlignment="0" applyProtection="0"/>
    <xf numFmtId="10" fontId="33"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3" fillId="55" borderId="1808" applyNumberFormat="0" applyBorder="0" applyAlignment="0" applyProtection="0"/>
    <xf numFmtId="39" fontId="33"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3"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3" fillId="0" borderId="1878" applyFill="0">
      <alignment horizontal="left"/>
    </xf>
    <xf numFmtId="0" fontId="16" fillId="7" borderId="1831" applyNumberFormat="0" applyAlignment="0" applyProtection="0"/>
    <xf numFmtId="10" fontId="33" fillId="55" borderId="1918" applyNumberFormat="0" applyBorder="0" applyAlignment="0" applyProtection="0"/>
    <xf numFmtId="0" fontId="4" fillId="23" borderId="1811" applyNumberFormat="0" applyFont="0" applyAlignment="0" applyProtection="0"/>
    <xf numFmtId="39" fontId="33"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3"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3"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3" fillId="55" borderId="1822" applyNumberFormat="0" applyBorder="0" applyAlignment="0" applyProtection="0"/>
    <xf numFmtId="10" fontId="33" fillId="55" borderId="1822" applyNumberFormat="0" applyBorder="0" applyAlignment="0" applyProtection="0"/>
    <xf numFmtId="39" fontId="33"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3" fillId="55" borderId="1808" applyNumberFormat="0" applyBorder="0" applyAlignment="0" applyProtection="0"/>
    <xf numFmtId="10" fontId="33"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3"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6" fillId="7" borderId="1810" applyNumberForma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3"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905" applyFill="0">
      <alignment horizontal="left"/>
    </xf>
    <xf numFmtId="0" fontId="19" fillId="20" borderId="1915" applyNumberFormat="0" applyAlignment="0" applyProtection="0"/>
    <xf numFmtId="10" fontId="33"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3"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3"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898" applyFill="0">
      <alignment horizontal="left"/>
    </xf>
    <xf numFmtId="39" fontId="33"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3"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3"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10" fontId="33" fillId="55" borderId="1808" applyNumberFormat="0" applyBorder="0" applyAlignment="0" applyProtection="0"/>
    <xf numFmtId="39" fontId="33"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3"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3" fillId="55" borderId="1863" applyNumberFormat="0" applyBorder="0" applyAlignment="0" applyProtection="0"/>
    <xf numFmtId="39" fontId="33"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3" fillId="55" borderId="1808"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3"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6" fillId="7" borderId="1906" applyNumberFormat="0" applyAlignment="0" applyProtection="0"/>
    <xf numFmtId="0" fontId="19" fillId="20" borderId="1915" applyNumberFormat="0" applyAlignment="0" applyProtection="0"/>
    <xf numFmtId="10" fontId="33"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3"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3"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3"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3" fillId="0" borderId="1720" applyFill="0">
      <alignment horizontal="left"/>
    </xf>
    <xf numFmtId="0" fontId="21" fillId="0" borderId="1724" applyNumberFormat="0" applyFill="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3"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3"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3" fillId="55" borderId="1719" applyNumberFormat="0" applyBorder="0" applyAlignment="0" applyProtection="0"/>
    <xf numFmtId="10" fontId="33"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3"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3" fillId="0" borderId="1720" applyFill="0">
      <alignment horizontal="left"/>
    </xf>
    <xf numFmtId="10" fontId="33"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3"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3"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3"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3"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3"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3" fillId="0" borderId="1747" applyFill="0">
      <alignment horizontal="left"/>
    </xf>
    <xf numFmtId="0" fontId="21" fillId="0" borderId="1751" applyNumberFormat="0" applyFill="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3"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3" fillId="55" borderId="1746" applyNumberFormat="0" applyBorder="0" applyAlignment="0" applyProtection="0"/>
    <xf numFmtId="10" fontId="33"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3"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3" fillId="0" borderId="1747" applyFill="0">
      <alignment horizontal="left"/>
    </xf>
    <xf numFmtId="10" fontId="33"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3"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3"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3"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3" fillId="55" borderId="1876"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3" fillId="55" borderId="1856" applyNumberFormat="0" applyBorder="0" applyAlignment="0" applyProtection="0"/>
    <xf numFmtId="0" fontId="16" fillId="7" borderId="1810" applyNumberFormat="0" applyAlignment="0" applyProtection="0"/>
    <xf numFmtId="10" fontId="33"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3" fillId="55" borderId="1904" applyNumberFormat="0" applyBorder="0" applyAlignment="0" applyProtection="0"/>
    <xf numFmtId="39" fontId="33"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3"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3"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3" fillId="0" borderId="1768" applyFill="0">
      <alignment horizontal="left"/>
    </xf>
    <xf numFmtId="0" fontId="21" fillId="0" borderId="1772" applyNumberFormat="0" applyFill="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3"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3" fillId="55" borderId="1760" applyNumberFormat="0" applyBorder="0" applyAlignment="0" applyProtection="0"/>
    <xf numFmtId="10" fontId="33"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3" fillId="55" borderId="1918"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3" fillId="55" borderId="1767" applyNumberFormat="0" applyBorder="0" applyAlignment="0" applyProtection="0"/>
    <xf numFmtId="10" fontId="33"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3"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3" fillId="0" borderId="1768" applyFill="0">
      <alignment horizontal="left"/>
    </xf>
    <xf numFmtId="10" fontId="33"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3"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3"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3"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39" fontId="33" fillId="0" borderId="1830" applyFill="0">
      <alignment horizontal="left"/>
    </xf>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3"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3"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3"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3"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3"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3" fillId="55" borderId="1863" applyNumberFormat="0" applyBorder="0" applyAlignment="0" applyProtection="0"/>
    <xf numFmtId="0" fontId="21" fillId="0" borderId="1827" applyNumberFormat="0" applyFill="0" applyAlignment="0" applyProtection="0"/>
    <xf numFmtId="10" fontId="33"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3"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3"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3"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3"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3" fillId="55" borderId="1911" applyNumberFormat="0" applyBorder="0" applyAlignment="0" applyProtection="0"/>
    <xf numFmtId="0" fontId="4" fillId="23" borderId="1914" applyNumberFormat="0" applyFont="0" applyAlignment="0" applyProtection="0"/>
    <xf numFmtId="39" fontId="33"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3" fillId="55" borderId="1856" applyNumberFormat="0" applyBorder="0" applyAlignment="0" applyProtection="0"/>
    <xf numFmtId="10" fontId="33"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3"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3"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3"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3" fillId="0" borderId="1850" applyFill="0">
      <alignment horizontal="left"/>
    </xf>
    <xf numFmtId="0" fontId="19" fillId="20" borderId="1853" applyNumberFormat="0" applyAlignment="0" applyProtection="0"/>
    <xf numFmtId="0" fontId="8" fillId="20" borderId="1851" applyNumberFormat="0" applyAlignment="0" applyProtection="0"/>
    <xf numFmtId="39" fontId="33"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3" fillId="55" borderId="1856" applyNumberFormat="0" applyBorder="0" applyAlignment="0" applyProtection="0"/>
    <xf numFmtId="0" fontId="4" fillId="23" borderId="1852" applyNumberFormat="0" applyFont="0" applyAlignment="0" applyProtection="0"/>
    <xf numFmtId="39" fontId="33"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3"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3"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3"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3"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3"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3"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3" fillId="0" borderId="1795" applyFill="0">
      <alignment horizontal="left"/>
    </xf>
    <xf numFmtId="0" fontId="21" fillId="0" borderId="1799" applyNumberFormat="0" applyFill="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3"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3"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3"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3"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3"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3"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3"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3"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3" fillId="0" borderId="1816" applyFill="0">
      <alignment horizontal="left"/>
    </xf>
    <xf numFmtId="10" fontId="33" fillId="55" borderId="1822"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3"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3"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3"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3"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3" fillId="55" borderId="1856" applyNumberFormat="0" applyBorder="0" applyAlignment="0" applyProtection="0"/>
    <xf numFmtId="39" fontId="33"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3"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3"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3" fillId="0" borderId="1912" applyFill="0">
      <alignment horizontal="left"/>
    </xf>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3"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4" fillId="23" borderId="1859" applyNumberFormat="0" applyFont="0" applyAlignment="0" applyProtection="0"/>
    <xf numFmtId="10" fontId="33" fillId="55" borderId="1924" applyNumberFormat="0" applyBorder="0" applyAlignment="0" applyProtection="0"/>
    <xf numFmtId="0" fontId="21" fillId="0" borderId="1854" applyNumberFormat="0" applyFill="0" applyAlignment="0" applyProtection="0"/>
    <xf numFmtId="10" fontId="33"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3" fillId="55" borderId="1904" applyNumberFormat="0" applyBorder="0" applyAlignment="0" applyProtection="0"/>
    <xf numFmtId="0" fontId="21" fillId="0" borderId="1861" applyNumberFormat="0" applyFill="0" applyAlignment="0" applyProtection="0"/>
    <xf numFmtId="39" fontId="33" fillId="0" borderId="1857" applyFill="0">
      <alignment horizontal="left"/>
    </xf>
    <xf numFmtId="0" fontId="8" fillId="20" borderId="185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3" fillId="55" borderId="1794" applyNumberFormat="0" applyBorder="0" applyAlignment="0" applyProtection="0"/>
    <xf numFmtId="10" fontId="33"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3"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3" fillId="0" borderId="1795" applyFill="0">
      <alignment horizontal="left"/>
    </xf>
    <xf numFmtId="10" fontId="33"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3"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3" fillId="0" borderId="1843" applyFill="0">
      <alignment horizontal="left"/>
    </xf>
    <xf numFmtId="0" fontId="21" fillId="0" borderId="1847" applyNumberFormat="0" applyFill="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3"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3" fillId="0" borderId="1857" applyFill="0">
      <alignment horizontal="left"/>
    </xf>
    <xf numFmtId="39" fontId="33" fillId="0" borderId="1871" applyFill="0">
      <alignment horizontal="left"/>
    </xf>
    <xf numFmtId="10" fontId="33" fillId="55" borderId="1863" applyNumberFormat="0" applyBorder="0" applyAlignment="0" applyProtection="0"/>
    <xf numFmtId="0" fontId="4" fillId="23" borderId="1893" applyNumberFormat="0" applyFont="0" applyAlignment="0" applyProtection="0"/>
    <xf numFmtId="39" fontId="33"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3"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3"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3"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3"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3" fillId="55" borderId="1856"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56" applyNumberFormat="0" applyBorder="0" applyAlignment="0" applyProtection="0"/>
    <xf numFmtId="0" fontId="8" fillId="20" borderId="1858" applyNumberFormat="0" applyAlignment="0" applyProtection="0"/>
    <xf numFmtId="10" fontId="33"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3" fillId="0" borderId="1857" applyFill="0">
      <alignment horizontal="left"/>
    </xf>
    <xf numFmtId="0" fontId="16" fillId="7" borderId="1872" applyNumberFormat="0" applyAlignment="0" applyProtection="0"/>
    <xf numFmtId="0" fontId="2" fillId="0" borderId="1869">
      <alignment horizontal="center" vertical="center"/>
    </xf>
    <xf numFmtId="10" fontId="33" fillId="55" borderId="1870" applyNumberFormat="0" applyBorder="0" applyAlignment="0" applyProtection="0"/>
    <xf numFmtId="0" fontId="4" fillId="23" borderId="1866" applyNumberFormat="0" applyFont="0" applyAlignment="0" applyProtection="0"/>
    <xf numFmtId="10" fontId="33"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3"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10" fontId="33"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3"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3"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3"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3" fillId="55" borderId="1924" applyNumberFormat="0" applyBorder="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3" fillId="55" borderId="1904" applyNumberFormat="0" applyBorder="0" applyAlignment="0" applyProtection="0"/>
    <xf numFmtId="0" fontId="16" fillId="7" borderId="1858" applyNumberFormat="0" applyAlignment="0" applyProtection="0"/>
    <xf numFmtId="10" fontId="33"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3"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3" fillId="55" borderId="1842" applyNumberFormat="0" applyBorder="0" applyAlignment="0" applyProtection="0"/>
    <xf numFmtId="10" fontId="33"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3"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3" fillId="0" borderId="1843" applyFill="0">
      <alignment horizontal="left"/>
    </xf>
    <xf numFmtId="10" fontId="33"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3"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3" fillId="0" borderId="1891" applyFill="0">
      <alignment horizontal="left"/>
    </xf>
    <xf numFmtId="0" fontId="21" fillId="0" borderId="1895" applyNumberFormat="0" applyFill="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3"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3" fillId="0" borderId="1905" applyFill="0">
      <alignment horizontal="left"/>
    </xf>
    <xf numFmtId="39" fontId="33" fillId="0" borderId="1919" applyFill="0">
      <alignment horizontal="left"/>
    </xf>
    <xf numFmtId="10" fontId="33" fillId="55" borderId="1911" applyNumberFormat="0" applyBorder="0" applyAlignment="0" applyProtection="0"/>
    <xf numFmtId="0" fontId="4" fillId="23" borderId="1941" applyNumberFormat="0" applyFont="0" applyAlignment="0" applyProtection="0"/>
    <xf numFmtId="39" fontId="33"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3"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3"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3"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3" fillId="55" borderId="1904"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04" applyNumberFormat="0" applyBorder="0" applyAlignment="0" applyProtection="0"/>
    <xf numFmtId="0" fontId="8" fillId="20" borderId="1906" applyNumberFormat="0" applyAlignment="0" applyProtection="0"/>
    <xf numFmtId="10" fontId="33"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3" fillId="0" borderId="1905" applyFill="0">
      <alignment horizontal="left"/>
    </xf>
    <xf numFmtId="0" fontId="16" fillId="7" borderId="1920" applyNumberFormat="0" applyAlignment="0" applyProtection="0"/>
    <xf numFmtId="0" fontId="2" fillId="0" borderId="1917">
      <alignment horizontal="center" vertical="center"/>
    </xf>
    <xf numFmtId="10" fontId="33" fillId="55" borderId="1918" applyNumberFormat="0" applyBorder="0" applyAlignment="0" applyProtection="0"/>
    <xf numFmtId="0" fontId="4" fillId="23" borderId="1914" applyNumberFormat="0" applyFont="0" applyAlignment="0" applyProtection="0"/>
    <xf numFmtId="10" fontId="33"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3"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6" fillId="7" borderId="1906" applyNumberFormat="0" applyAlignment="0" applyProtection="0"/>
    <xf numFmtId="10" fontId="33" fillId="55" borderId="1918" applyNumberFormat="0" applyBorder="0" applyAlignment="0" applyProtection="0"/>
    <xf numFmtId="0" fontId="2" fillId="0" borderId="1910">
      <alignment horizontal="center" vertical="center"/>
    </xf>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3" fillId="55" borderId="1890" applyNumberFormat="0" applyBorder="0" applyAlignment="0" applyProtection="0"/>
    <xf numFmtId="10" fontId="33"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3"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3" fillId="0" borderId="1891" applyFill="0">
      <alignment horizontal="left"/>
    </xf>
    <xf numFmtId="10" fontId="33"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3"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3"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3"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3" fillId="55" borderId="1938" applyNumberFormat="0" applyBorder="0" applyAlignment="0" applyProtection="0"/>
    <xf numFmtId="10" fontId="33"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3"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3" fillId="0" borderId="1939" applyFill="0">
      <alignment horizontal="left"/>
    </xf>
    <xf numFmtId="10" fontId="33"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4" fillId="23" borderId="1948" applyNumberFormat="0" applyFon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3"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3"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3" fillId="0" borderId="1953" applyFill="0">
      <alignment horizontal="left"/>
    </xf>
    <xf numFmtId="0" fontId="21" fillId="0" borderId="1957" applyNumberFormat="0" applyFill="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3"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3" fillId="55" borderId="1952" applyNumberFormat="0" applyBorder="0" applyAlignment="0" applyProtection="0"/>
    <xf numFmtId="10" fontId="33"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3"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3" fillId="0" borderId="1953" applyFill="0">
      <alignment horizontal="left"/>
    </xf>
    <xf numFmtId="10" fontId="33"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3"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3"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3"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3"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3"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3" fillId="0" borderId="1980" applyFill="0">
      <alignment horizontal="left"/>
    </xf>
    <xf numFmtId="0" fontId="21" fillId="0" borderId="1984" applyNumberFormat="0" applyFill="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3"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3" fillId="55" borderId="1979" applyNumberFormat="0" applyBorder="0" applyAlignment="0" applyProtection="0"/>
    <xf numFmtId="10" fontId="33"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3"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3" fillId="0" borderId="1980" applyFill="0">
      <alignment horizontal="left"/>
    </xf>
    <xf numFmtId="10" fontId="33"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3"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3" fillId="0" borderId="1987" applyFill="0">
      <alignment horizontal="left"/>
    </xf>
  </cellStyleXfs>
  <cellXfs count="431">
    <xf numFmtId="0" fontId="0" fillId="0" borderId="0" xfId="0"/>
    <xf numFmtId="0" fontId="27" fillId="0" borderId="0" xfId="0" applyFont="1"/>
    <xf numFmtId="165" fontId="27" fillId="0" borderId="0" xfId="0" applyNumberFormat="1" applyFont="1" applyAlignment="1">
      <alignment horizontal="center"/>
    </xf>
    <xf numFmtId="165" fontId="28" fillId="0" borderId="0" xfId="0" applyNumberFormat="1" applyFont="1" applyAlignment="1">
      <alignment horizontal="center"/>
    </xf>
    <xf numFmtId="165" fontId="27" fillId="0" borderId="0" xfId="0" applyNumberFormat="1" applyFont="1"/>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65" fontId="27" fillId="0" borderId="13" xfId="0" applyNumberFormat="1" applyFont="1" applyBorder="1" applyAlignment="1">
      <alignment horizontal="center"/>
    </xf>
    <xf numFmtId="165"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65"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65" fontId="29" fillId="0" borderId="0" xfId="0" applyNumberFormat="1" applyFont="1" applyFill="1" applyAlignment="1">
      <alignment horizontal="center"/>
    </xf>
    <xf numFmtId="165" fontId="27" fillId="0" borderId="11" xfId="0" quotePrefix="1" applyNumberFormat="1" applyFont="1" applyFill="1" applyBorder="1" applyAlignment="1">
      <alignment horizontal="center"/>
    </xf>
    <xf numFmtId="165" fontId="27" fillId="0" borderId="12" xfId="0" quotePrefix="1" applyNumberFormat="1" applyFont="1" applyFill="1" applyBorder="1" applyAlignment="1">
      <alignment horizontal="center"/>
    </xf>
    <xf numFmtId="165"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65" fontId="2" fillId="0" borderId="0" xfId="0" applyNumberFormat="1" applyFont="1" applyFill="1" applyAlignment="1">
      <alignment horizontal="center"/>
    </xf>
    <xf numFmtId="0" fontId="2" fillId="0" borderId="0" xfId="0" applyFont="1" applyFill="1"/>
    <xf numFmtId="165" fontId="3" fillId="0" borderId="0" xfId="0" applyNumberFormat="1" applyFont="1" applyFill="1" applyAlignment="1">
      <alignment horizontal="center"/>
    </xf>
    <xf numFmtId="165"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1" fontId="28" fillId="0" borderId="0" xfId="0" applyNumberFormat="1" applyFont="1" applyFill="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65"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65" fontId="27" fillId="0" borderId="15" xfId="0" quotePrefix="1"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66" fontId="27" fillId="0" borderId="0" xfId="0" applyNumberFormat="1" applyFont="1" applyFill="1"/>
    <xf numFmtId="166" fontId="27" fillId="0" borderId="12" xfId="0" quotePrefix="1"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vertical="top"/>
    </xf>
    <xf numFmtId="166" fontId="27" fillId="0" borderId="12" xfId="0" quotePrefix="1" applyNumberFormat="1" applyFont="1" applyFill="1" applyBorder="1" applyAlignment="1">
      <alignment horizontal="center"/>
    </xf>
    <xf numFmtId="166" fontId="27" fillId="0" borderId="12" xfId="0" applyNumberFormat="1" applyFont="1" applyFill="1" applyBorder="1" applyAlignment="1" applyProtection="1">
      <alignment horizontal="center" vertical="top"/>
      <protection locked="0" hidden="1"/>
    </xf>
    <xf numFmtId="166" fontId="27" fillId="0" borderId="12" xfId="0" applyNumberFormat="1" applyFont="1" applyFill="1" applyBorder="1" applyAlignment="1" applyProtection="1">
      <alignment horizontal="center"/>
      <protection locked="0" hidden="1"/>
    </xf>
    <xf numFmtId="166" fontId="27" fillId="0" borderId="12" xfId="0" applyNumberFormat="1" applyFont="1" applyFill="1" applyBorder="1" applyAlignment="1">
      <alignment horizontal="center"/>
    </xf>
    <xf numFmtId="166" fontId="27" fillId="0" borderId="13" xfId="0" applyNumberFormat="1" applyFont="1" applyFill="1" applyBorder="1" applyAlignment="1" applyProtection="1">
      <alignment horizontal="center" vertical="top"/>
      <protection locked="0" hidden="1"/>
    </xf>
    <xf numFmtId="166" fontId="27" fillId="0" borderId="13" xfId="0" applyNumberFormat="1" applyFont="1" applyFill="1" applyBorder="1" applyAlignment="1">
      <alignment horizontal="center"/>
    </xf>
    <xf numFmtId="165" fontId="27" fillId="0" borderId="0" xfId="0" applyNumberFormat="1" applyFont="1" applyFill="1" applyAlignment="1"/>
    <xf numFmtId="4" fontId="27" fillId="0" borderId="14" xfId="0" applyNumberFormat="1" applyFont="1" applyFill="1" applyBorder="1" applyAlignment="1">
      <alignment horizontal="center"/>
    </xf>
    <xf numFmtId="165" fontId="3" fillId="0" borderId="0" xfId="0" applyNumberFormat="1" applyFont="1" applyFill="1" applyBorder="1" applyAlignment="1">
      <alignment horizontal="center"/>
    </xf>
    <xf numFmtId="165"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65" fontId="27" fillId="0" borderId="12" xfId="0" applyNumberFormat="1" applyFont="1" applyFill="1" applyBorder="1" applyAlignment="1">
      <alignment horizontal="right" indent="1"/>
    </xf>
    <xf numFmtId="165" fontId="27" fillId="0" borderId="11" xfId="0" applyNumberFormat="1" applyFont="1" applyFill="1" applyBorder="1" applyAlignment="1">
      <alignment horizontal="right" indent="1"/>
    </xf>
    <xf numFmtId="165" fontId="27" fillId="0" borderId="12" xfId="0" applyNumberFormat="1" applyFont="1" applyFill="1" applyBorder="1" applyAlignment="1">
      <alignment horizontal="right" indent="2"/>
    </xf>
    <xf numFmtId="165" fontId="27" fillId="0" borderId="11" xfId="0" applyNumberFormat="1" applyFont="1" applyFill="1" applyBorder="1" applyAlignment="1">
      <alignment horizontal="right" indent="2"/>
    </xf>
    <xf numFmtId="165" fontId="27" fillId="0" borderId="13" xfId="0" applyNumberFormat="1" applyFont="1" applyFill="1" applyBorder="1" applyAlignment="1">
      <alignment horizontal="right" indent="2"/>
    </xf>
    <xf numFmtId="165" fontId="27" fillId="0" borderId="12" xfId="0" applyNumberFormat="1" applyFont="1" applyFill="1" applyBorder="1" applyAlignment="1">
      <alignment horizontal="right" indent="3"/>
    </xf>
    <xf numFmtId="165" fontId="27" fillId="0" borderId="11" xfId="0" applyNumberFormat="1" applyFont="1" applyFill="1" applyBorder="1" applyAlignment="1">
      <alignment horizontal="right" indent="3"/>
    </xf>
    <xf numFmtId="165" fontId="27" fillId="0" borderId="13" xfId="0" applyNumberFormat="1" applyFont="1" applyFill="1" applyBorder="1" applyAlignment="1">
      <alignment horizontal="right" indent="3"/>
    </xf>
    <xf numFmtId="165" fontId="27" fillId="0" borderId="12" xfId="0" applyNumberFormat="1" applyFont="1" applyFill="1" applyBorder="1" applyAlignment="1">
      <alignment horizontal="right" indent="4"/>
    </xf>
    <xf numFmtId="165" fontId="27" fillId="0" borderId="11" xfId="0" applyNumberFormat="1" applyFont="1" applyFill="1" applyBorder="1" applyAlignment="1">
      <alignment horizontal="right" indent="4"/>
    </xf>
    <xf numFmtId="165" fontId="27" fillId="0" borderId="13" xfId="0" applyNumberFormat="1" applyFont="1" applyFill="1" applyBorder="1" applyAlignment="1">
      <alignment horizontal="right" indent="4"/>
    </xf>
    <xf numFmtId="165" fontId="27" fillId="0" borderId="12" xfId="0" applyNumberFormat="1" applyFont="1" applyFill="1" applyBorder="1" applyAlignment="1">
      <alignment horizontal="right" indent="5"/>
    </xf>
    <xf numFmtId="165" fontId="27" fillId="0" borderId="13" xfId="0" applyNumberFormat="1" applyFont="1" applyFill="1" applyBorder="1" applyAlignment="1">
      <alignment horizontal="right" indent="5"/>
    </xf>
    <xf numFmtId="165" fontId="27" fillId="0" borderId="12" xfId="0" quotePrefix="1" applyNumberFormat="1" applyFont="1" applyFill="1" applyBorder="1" applyAlignment="1">
      <alignment horizontal="right" indent="3"/>
    </xf>
    <xf numFmtId="165" fontId="27" fillId="0" borderId="15" xfId="0" applyNumberFormat="1" applyFont="1" applyFill="1" applyBorder="1" applyAlignment="1">
      <alignment horizontal="right" indent="3"/>
    </xf>
    <xf numFmtId="165" fontId="29" fillId="0" borderId="11" xfId="0" applyNumberFormat="1" applyFont="1" applyFill="1" applyBorder="1" applyAlignment="1">
      <alignment horizontal="right" indent="1"/>
    </xf>
    <xf numFmtId="165" fontId="29" fillId="0" borderId="12" xfId="0" applyNumberFormat="1" applyFont="1" applyFill="1" applyBorder="1" applyAlignment="1">
      <alignment horizontal="right" indent="1"/>
    </xf>
    <xf numFmtId="165" fontId="27" fillId="0" borderId="12" xfId="0" applyNumberFormat="1" applyFont="1" applyBorder="1" applyAlignment="1">
      <alignment horizontal="right" indent="1"/>
    </xf>
    <xf numFmtId="165" fontId="27" fillId="0" borderId="13" xfId="0" applyNumberFormat="1" applyFont="1" applyBorder="1" applyAlignment="1">
      <alignment horizontal="right" indent="2"/>
    </xf>
    <xf numFmtId="165" fontId="27" fillId="0" borderId="13" xfId="0" applyNumberFormat="1" applyFont="1" applyBorder="1" applyAlignment="1">
      <alignment horizontal="right" indent="3"/>
    </xf>
    <xf numFmtId="165" fontId="27" fillId="0" borderId="13" xfId="0" applyNumberFormat="1" applyFont="1" applyBorder="1" applyAlignment="1">
      <alignment horizontal="right" indent="4"/>
    </xf>
    <xf numFmtId="165" fontId="3" fillId="0" borderId="11" xfId="0" applyNumberFormat="1" applyFont="1" applyFill="1" applyBorder="1" applyAlignment="1">
      <alignment horizontal="right" indent="1"/>
    </xf>
    <xf numFmtId="165" fontId="3" fillId="0" borderId="12" xfId="0" applyNumberFormat="1" applyFont="1" applyFill="1" applyBorder="1" applyAlignment="1">
      <alignment horizontal="right" indent="1"/>
    </xf>
    <xf numFmtId="165" fontId="2" fillId="0" borderId="12" xfId="0" applyNumberFormat="1" applyFont="1" applyFill="1" applyBorder="1" applyAlignment="1">
      <alignment horizontal="right" indent="1"/>
    </xf>
    <xf numFmtId="0" fontId="27" fillId="0" borderId="0" xfId="0" applyFont="1" applyAlignment="1"/>
    <xf numFmtId="165" fontId="28" fillId="0" borderId="11" xfId="0" applyNumberFormat="1" applyFont="1" applyBorder="1" applyAlignment="1">
      <alignment horizontal="right" indent="1"/>
    </xf>
    <xf numFmtId="165" fontId="28" fillId="0" borderId="13" xfId="0" applyNumberFormat="1" applyFont="1" applyBorder="1" applyAlignment="1">
      <alignment horizontal="right" indent="1"/>
    </xf>
    <xf numFmtId="165" fontId="27" fillId="0" borderId="11" xfId="0" applyNumberFormat="1" applyFont="1" applyBorder="1" applyAlignment="1">
      <alignment horizontal="right" indent="1"/>
    </xf>
    <xf numFmtId="165" fontId="27" fillId="0" borderId="11" xfId="0" applyNumberFormat="1" applyFont="1" applyBorder="1" applyAlignment="1">
      <alignment horizontal="right" indent="3"/>
    </xf>
    <xf numFmtId="165" fontId="27" fillId="0" borderId="12" xfId="0" applyNumberFormat="1" applyFont="1" applyBorder="1" applyAlignment="1">
      <alignment horizontal="right" indent="3"/>
    </xf>
    <xf numFmtId="165" fontId="27" fillId="0" borderId="11" xfId="0" applyNumberFormat="1" applyFont="1" applyBorder="1" applyAlignment="1">
      <alignment horizontal="right" indent="4"/>
    </xf>
    <xf numFmtId="165"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65"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65" fontId="2" fillId="0" borderId="12" xfId="0" quotePrefix="1" applyNumberFormat="1" applyFont="1" applyBorder="1" applyAlignment="1">
      <alignment horizontal="center"/>
    </xf>
    <xf numFmtId="0" fontId="28" fillId="0" borderId="0" xfId="0" applyFont="1" applyBorder="1" applyAlignment="1">
      <alignment horizontal="center" vertical="top"/>
    </xf>
    <xf numFmtId="165" fontId="2" fillId="0" borderId="12" xfId="0" applyNumberFormat="1" applyFont="1" applyBorder="1" applyAlignment="1">
      <alignment horizontal="right" indent="2"/>
    </xf>
    <xf numFmtId="165" fontId="2" fillId="0" borderId="12" xfId="0" applyNumberFormat="1" applyFont="1" applyFill="1" applyBorder="1" applyAlignment="1">
      <alignment horizontal="right" indent="2"/>
    </xf>
    <xf numFmtId="165" fontId="2" fillId="0" borderId="12" xfId="0" applyNumberFormat="1" applyFont="1" applyBorder="1" applyAlignment="1">
      <alignment horizontal="right" indent="3"/>
    </xf>
    <xf numFmtId="165" fontId="2" fillId="0" borderId="12" xfId="0" applyNumberFormat="1" applyFont="1" applyFill="1" applyBorder="1" applyAlignment="1">
      <alignment horizontal="right" indent="3"/>
    </xf>
    <xf numFmtId="165" fontId="2" fillId="0" borderId="12" xfId="0" applyNumberFormat="1" applyFont="1" applyBorder="1" applyAlignment="1">
      <alignment horizontal="right" indent="4"/>
    </xf>
    <xf numFmtId="165" fontId="2" fillId="0" borderId="12" xfId="0" quotePrefix="1" applyNumberFormat="1" applyFont="1" applyBorder="1" applyAlignment="1">
      <alignment horizontal="right" vertical="top" wrapText="1" indent="4"/>
    </xf>
    <xf numFmtId="165" fontId="2" fillId="0" borderId="12" xfId="0" applyNumberFormat="1" applyFont="1" applyBorder="1" applyAlignment="1">
      <alignment horizontal="right" vertical="top" wrapText="1" indent="4"/>
    </xf>
    <xf numFmtId="166" fontId="27" fillId="0" borderId="12" xfId="0" applyNumberFormat="1" applyFont="1" applyFill="1" applyBorder="1" applyAlignment="1">
      <alignment horizontal="right" vertical="top" indent="4"/>
    </xf>
    <xf numFmtId="166" fontId="27" fillId="0" borderId="12" xfId="0" applyNumberFormat="1" applyFont="1" applyFill="1" applyBorder="1" applyAlignment="1">
      <alignment horizontal="right" indent="4"/>
    </xf>
    <xf numFmtId="166" fontId="27" fillId="0" borderId="13" xfId="0" applyNumberFormat="1" applyFont="1" applyFill="1" applyBorder="1" applyAlignment="1">
      <alignment horizontal="right" indent="4"/>
    </xf>
    <xf numFmtId="166" fontId="27" fillId="0" borderId="12" xfId="0" applyNumberFormat="1" applyFont="1" applyFill="1" applyBorder="1" applyAlignment="1">
      <alignment horizontal="right" vertical="top" indent="5"/>
    </xf>
    <xf numFmtId="166" fontId="27" fillId="0" borderId="12" xfId="0" applyNumberFormat="1" applyFont="1" applyFill="1" applyBorder="1" applyAlignment="1">
      <alignment horizontal="right" indent="5"/>
    </xf>
    <xf numFmtId="166"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65" fontId="27" fillId="0" borderId="15" xfId="0" applyNumberFormat="1" applyFont="1" applyFill="1" applyBorder="1" applyAlignment="1">
      <alignment horizontal="right" indent="2"/>
    </xf>
    <xf numFmtId="0" fontId="3" fillId="0" borderId="0" xfId="0" applyFont="1" applyFill="1" applyAlignment="1">
      <alignment horizontal="center"/>
    </xf>
    <xf numFmtId="165" fontId="29" fillId="0" borderId="15" xfId="0" applyNumberFormat="1" applyFont="1" applyFill="1" applyBorder="1" applyAlignment="1">
      <alignment horizontal="right" indent="1"/>
    </xf>
    <xf numFmtId="165" fontId="27" fillId="0" borderId="15" xfId="0" applyNumberFormat="1" applyFont="1" applyFill="1" applyBorder="1" applyAlignment="1">
      <alignment horizontal="right" indent="1"/>
    </xf>
    <xf numFmtId="0" fontId="28" fillId="0" borderId="12" xfId="0" applyFont="1" applyFill="1" applyBorder="1" applyAlignment="1">
      <alignment horizontal="left"/>
    </xf>
    <xf numFmtId="167" fontId="27" fillId="0" borderId="0" xfId="122" applyNumberFormat="1" applyFont="1" applyAlignment="1">
      <alignment horizontal="center"/>
    </xf>
    <xf numFmtId="167"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167" fontId="30" fillId="0" borderId="0" xfId="0" applyNumberFormat="1" applyFont="1" applyFill="1" applyBorder="1" applyAlignment="1">
      <alignment horizontal="center"/>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65"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65" fontId="3" fillId="0" borderId="13" xfId="0" applyNumberFormat="1" applyFont="1" applyFill="1" applyBorder="1" applyAlignment="1">
      <alignment horizontal="right" vertical="center" indent="1"/>
    </xf>
    <xf numFmtId="165"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165" fontId="2" fillId="0" borderId="0" xfId="0" applyNumberFormat="1" applyFont="1" applyFill="1" applyAlignment="1">
      <alignment horizontal="center" vertical="center"/>
    </xf>
    <xf numFmtId="0" fontId="2" fillId="0" borderId="0" xfId="0" applyFont="1" applyFill="1" applyAlignment="1">
      <alignment vertical="center"/>
    </xf>
    <xf numFmtId="165" fontId="2" fillId="0" borderId="0" xfId="0" applyNumberFormat="1" applyFont="1" applyFill="1"/>
    <xf numFmtId="0" fontId="2" fillId="0" borderId="0" xfId="0" applyFont="1" applyFill="1" applyBorder="1"/>
    <xf numFmtId="165" fontId="2" fillId="0" borderId="0" xfId="0" applyNumberFormat="1" applyFont="1" applyFill="1" applyBorder="1"/>
    <xf numFmtId="168" fontId="28" fillId="0" borderId="10" xfId="0" applyNumberFormat="1" applyFont="1" applyBorder="1" applyAlignment="1">
      <alignment horizontal="center" vertical="center"/>
    </xf>
    <xf numFmtId="0" fontId="28" fillId="0" borderId="13" xfId="0" applyFont="1" applyFill="1" applyBorder="1" applyAlignment="1">
      <alignment vertical="center"/>
    </xf>
    <xf numFmtId="165"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65" fontId="28" fillId="0" borderId="12" xfId="0" applyNumberFormat="1" applyFont="1" applyFill="1" applyBorder="1" applyAlignment="1">
      <alignment horizontal="right" indent="1"/>
    </xf>
    <xf numFmtId="165" fontId="27" fillId="0" borderId="0" xfId="0" applyNumberFormat="1" applyFont="1" applyFill="1" applyAlignment="1">
      <alignment horizontal="right" indent="1"/>
    </xf>
    <xf numFmtId="165" fontId="27" fillId="0" borderId="0" xfId="0" applyNumberFormat="1" applyFont="1" applyAlignment="1">
      <alignment horizontal="right" indent="1"/>
    </xf>
    <xf numFmtId="165" fontId="28" fillId="0" borderId="0" xfId="0" applyNumberFormat="1" applyFont="1" applyFill="1" applyAlignment="1">
      <alignment horizontal="right" indent="1"/>
    </xf>
    <xf numFmtId="165" fontId="27" fillId="0" borderId="0" xfId="0" applyNumberFormat="1" applyFont="1" applyAlignment="1">
      <alignment vertical="center"/>
    </xf>
    <xf numFmtId="0" fontId="27" fillId="0" borderId="0" xfId="0" applyFont="1" applyAlignment="1">
      <alignment vertical="center"/>
    </xf>
    <xf numFmtId="165" fontId="28" fillId="0" borderId="13" xfId="0" applyNumberFormat="1" applyFont="1" applyFill="1" applyBorder="1" applyAlignment="1">
      <alignment horizontal="right" vertical="center" indent="1"/>
    </xf>
    <xf numFmtId="165"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65"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65"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65" fontId="27" fillId="0" borderId="15" xfId="0" applyNumberFormat="1" applyFont="1" applyBorder="1" applyAlignment="1">
      <alignment horizontal="right" indent="3"/>
    </xf>
    <xf numFmtId="165" fontId="2" fillId="0" borderId="15" xfId="0" applyNumberFormat="1" applyFont="1" applyBorder="1" applyAlignment="1">
      <alignment horizontal="right" indent="3"/>
    </xf>
    <xf numFmtId="165"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65" fontId="27" fillId="0" borderId="12" xfId="122" applyNumberFormat="1" applyFont="1" applyBorder="1" applyAlignment="1">
      <alignment horizontal="right" indent="1"/>
    </xf>
    <xf numFmtId="165" fontId="27" fillId="0" borderId="12" xfId="122" applyNumberFormat="1" applyFont="1" applyFill="1" applyBorder="1" applyAlignment="1">
      <alignment horizontal="right" indent="1"/>
    </xf>
    <xf numFmtId="169" fontId="27" fillId="0" borderId="12" xfId="122" applyNumberFormat="1" applyFont="1" applyBorder="1"/>
    <xf numFmtId="169" fontId="27" fillId="0" borderId="12" xfId="122" applyNumberFormat="1" applyFont="1" applyBorder="1" applyAlignment="1">
      <alignment horizontal="right" indent="1"/>
    </xf>
    <xf numFmtId="165" fontId="28" fillId="0" borderId="12" xfId="122" applyNumberFormat="1" applyFont="1" applyBorder="1" applyAlignment="1">
      <alignment horizontal="right" indent="1"/>
    </xf>
    <xf numFmtId="165"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68" fontId="28" fillId="0" borderId="13" xfId="0" applyNumberFormat="1" applyFont="1" applyBorder="1" applyAlignment="1">
      <alignment horizontal="center" vertical="center"/>
    </xf>
    <xf numFmtId="49" fontId="27" fillId="0" borderId="12" xfId="0" applyNumberFormat="1" applyFont="1" applyBorder="1"/>
    <xf numFmtId="165" fontId="27" fillId="0" borderId="12" xfId="122" applyNumberFormat="1" applyFont="1" applyBorder="1"/>
    <xf numFmtId="165" fontId="28" fillId="0" borderId="13" xfId="122" applyNumberFormat="1" applyFont="1" applyBorder="1" applyAlignment="1">
      <alignment horizontal="right" indent="1"/>
    </xf>
    <xf numFmtId="166" fontId="27" fillId="0" borderId="0" xfId="0" applyNumberFormat="1" applyFont="1" applyFill="1" applyBorder="1" applyAlignment="1">
      <alignment horizontal="center"/>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65" fontId="2" fillId="0" borderId="12" xfId="0" applyNumberFormat="1" applyFont="1" applyFill="1" applyBorder="1" applyAlignment="1">
      <alignment horizontal="center"/>
    </xf>
    <xf numFmtId="165" fontId="27" fillId="0" borderId="0" xfId="0" applyNumberFormat="1" applyFont="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65" fontId="27" fillId="0" borderId="0" xfId="0" applyNumberFormat="1" applyFont="1"/>
    <xf numFmtId="165" fontId="27" fillId="0" borderId="12" xfId="0" applyNumberFormat="1" applyFont="1" applyBorder="1" applyAlignment="1">
      <alignment horizontal="right" indent="1"/>
    </xf>
    <xf numFmtId="165" fontId="27" fillId="0" borderId="0" xfId="0" applyNumberFormat="1" applyFont="1" applyAlignment="1">
      <alignment horizontal="center"/>
    </xf>
    <xf numFmtId="165" fontId="27" fillId="0" borderId="0" xfId="0" applyNumberFormat="1" applyFont="1" applyFill="1"/>
    <xf numFmtId="165"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65" fontId="27" fillId="0" borderId="12" xfId="0" applyNumberFormat="1" applyFont="1" applyBorder="1" applyAlignment="1">
      <alignment horizontal="right" indent="2"/>
    </xf>
    <xf numFmtId="165" fontId="27" fillId="0" borderId="12" xfId="0" applyNumberFormat="1" applyFont="1" applyBorder="1" applyAlignment="1">
      <alignment horizontal="right" indent="3"/>
    </xf>
    <xf numFmtId="165"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1"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66" fontId="27" fillId="0" borderId="12" xfId="122" applyNumberFormat="1" applyFont="1" applyBorder="1" applyAlignment="1">
      <alignment horizontal="right" indent="1"/>
    </xf>
    <xf numFmtId="0" fontId="2" fillId="0" borderId="0" xfId="0" applyFont="1" applyFill="1"/>
    <xf numFmtId="165" fontId="27" fillId="0" borderId="0" xfId="0" applyNumberFormat="1" applyFont="1" applyAlignment="1">
      <alignment horizontal="center"/>
    </xf>
    <xf numFmtId="167" fontId="28" fillId="0" borderId="0" xfId="122" applyNumberFormat="1" applyFont="1" applyAlignment="1">
      <alignment horizontal="center"/>
    </xf>
    <xf numFmtId="0" fontId="27" fillId="0" borderId="0" xfId="0" applyFont="1"/>
    <xf numFmtId="165" fontId="27" fillId="0" borderId="0" xfId="0" applyNumberFormat="1" applyFont="1"/>
    <xf numFmtId="0" fontId="27" fillId="0" borderId="0" xfId="0" applyFont="1" applyFill="1" applyAlignment="1">
      <alignment horizontal="center"/>
    </xf>
    <xf numFmtId="166" fontId="27" fillId="0" borderId="0" xfId="0" applyNumberFormat="1" applyFont="1" applyFill="1" applyBorder="1" applyAlignment="1">
      <alignment horizontal="center"/>
    </xf>
    <xf numFmtId="0" fontId="27" fillId="0" borderId="0" xfId="0" applyFont="1" applyFill="1"/>
    <xf numFmtId="165" fontId="27" fillId="0" borderId="0" xfId="0" applyNumberFormat="1" applyFont="1" applyFill="1" applyAlignment="1">
      <alignment horizontal="center"/>
    </xf>
    <xf numFmtId="165"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5" fillId="0" borderId="0" xfId="0" applyFont="1" applyFill="1" applyAlignment="1">
      <alignment horizontal="left" vertical="center"/>
    </xf>
    <xf numFmtId="0" fontId="36"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7" fillId="0" borderId="0" xfId="0" applyFont="1" applyFill="1" applyAlignment="1">
      <alignment vertical="center"/>
    </xf>
    <xf numFmtId="0" fontId="38" fillId="0" borderId="0" xfId="0" applyFont="1" applyFill="1"/>
    <xf numFmtId="0" fontId="35" fillId="0" borderId="0" xfId="0" applyFont="1" applyFill="1" applyAlignment="1">
      <alignment vertical="center"/>
    </xf>
    <xf numFmtId="0" fontId="40" fillId="0" borderId="0" xfId="0" applyFont="1" applyFill="1" applyBorder="1"/>
    <xf numFmtId="0" fontId="35" fillId="0" borderId="0" xfId="0" applyFont="1" applyAlignment="1">
      <alignment vertical="center"/>
    </xf>
    <xf numFmtId="0" fontId="36" fillId="0" borderId="0" xfId="0" applyFont="1"/>
    <xf numFmtId="0" fontId="36" fillId="0" borderId="0" xfId="0" applyFont="1" applyFill="1" applyAlignment="1">
      <alignment horizontal="left"/>
    </xf>
    <xf numFmtId="0" fontId="35" fillId="0" borderId="0" xfId="0" applyFont="1" applyAlignment="1">
      <alignment horizontal="lef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36" fillId="0" borderId="0" xfId="0" applyFont="1" applyAlignment="1">
      <alignment horizontal="center"/>
    </xf>
    <xf numFmtId="0" fontId="36" fillId="0" borderId="0" xfId="0" applyFont="1" applyFill="1" applyAlignment="1">
      <alignment horizontal="center"/>
    </xf>
    <xf numFmtId="3" fontId="39" fillId="0" borderId="0" xfId="0" applyNumberFormat="1" applyFont="1" applyAlignment="1">
      <alignment horizontal="center" vertical="center" wrapText="1"/>
    </xf>
    <xf numFmtId="166"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4" fontId="27" fillId="0" borderId="12" xfId="0" applyNumberFormat="1" applyFont="1" applyFill="1" applyBorder="1" applyAlignment="1">
      <alignment horizontal="right" indent="2"/>
    </xf>
    <xf numFmtId="165" fontId="27" fillId="0" borderId="12" xfId="0" quotePrefix="1" applyNumberFormat="1" applyFont="1" applyFill="1" applyBorder="1" applyAlignment="1">
      <alignment horizontal="right" indent="2"/>
    </xf>
    <xf numFmtId="165" fontId="27" fillId="0" borderId="11" xfId="0" quotePrefix="1" applyNumberFormat="1" applyFont="1" applyFill="1" applyBorder="1" applyAlignment="1">
      <alignment horizontal="right" indent="2"/>
    </xf>
    <xf numFmtId="165" fontId="2" fillId="0" borderId="13" xfId="0" applyNumberFormat="1" applyFont="1" applyFill="1" applyBorder="1" applyAlignment="1">
      <alignment horizontal="right" indent="2"/>
    </xf>
    <xf numFmtId="165" fontId="2" fillId="0" borderId="13" xfId="0" applyNumberFormat="1" applyFont="1" applyFill="1" applyBorder="1" applyAlignment="1">
      <alignment horizontal="right" indent="3"/>
    </xf>
    <xf numFmtId="165"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65" fontId="28" fillId="0" borderId="13" xfId="122" applyNumberFormat="1" applyFont="1" applyFill="1" applyBorder="1" applyAlignment="1">
      <alignment horizontal="right" indent="1"/>
    </xf>
    <xf numFmtId="0" fontId="36" fillId="0" borderId="0" xfId="0" applyFont="1" applyAlignment="1">
      <alignment horizontal="left"/>
    </xf>
    <xf numFmtId="165" fontId="27" fillId="0" borderId="16" xfId="0" applyNumberFormat="1" applyFont="1" applyFill="1" applyBorder="1" applyAlignment="1">
      <alignment horizontal="right" indent="2"/>
    </xf>
    <xf numFmtId="165" fontId="29" fillId="0" borderId="16" xfId="0" applyNumberFormat="1" applyFont="1" applyFill="1" applyBorder="1" applyAlignment="1">
      <alignment horizontal="right" indent="1"/>
    </xf>
    <xf numFmtId="165" fontId="27" fillId="0" borderId="16" xfId="0" applyNumberFormat="1" applyFont="1" applyFill="1" applyBorder="1" applyAlignment="1">
      <alignment horizontal="right" indent="3"/>
    </xf>
    <xf numFmtId="165" fontId="2" fillId="0" borderId="12" xfId="0" applyNumberFormat="1" applyFont="1" applyFill="1" applyBorder="1" applyAlignment="1">
      <alignment horizontal="right" wrapText="1" indent="3"/>
    </xf>
    <xf numFmtId="165" fontId="36" fillId="0" borderId="0" xfId="0" applyNumberFormat="1" applyFont="1" applyFill="1" applyAlignment="1">
      <alignment horizontal="center"/>
    </xf>
    <xf numFmtId="165" fontId="27" fillId="0" borderId="12" xfId="0" applyNumberFormat="1" applyFont="1" applyBorder="1" applyAlignment="1">
      <alignment horizontal="center"/>
    </xf>
    <xf numFmtId="168"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65" fontId="27" fillId="0" borderId="14" xfId="122" applyNumberFormat="1" applyFont="1" applyFill="1" applyBorder="1" applyAlignment="1">
      <alignment horizontal="right" indent="1"/>
    </xf>
    <xf numFmtId="165" fontId="27" fillId="0" borderId="14" xfId="122" applyNumberFormat="1" applyFont="1" applyBorder="1" applyAlignment="1">
      <alignment horizontal="right" indent="1"/>
    </xf>
    <xf numFmtId="169" fontId="27" fillId="0" borderId="14" xfId="122" applyNumberFormat="1" applyFont="1" applyBorder="1" applyAlignment="1">
      <alignment horizontal="right" indent="1"/>
    </xf>
    <xf numFmtId="171" fontId="27" fillId="0" borderId="14" xfId="122" applyNumberFormat="1" applyFont="1" applyBorder="1" applyAlignment="1">
      <alignment horizontal="right" indent="1"/>
    </xf>
    <xf numFmtId="165" fontId="28" fillId="0" borderId="14" xfId="122" applyNumberFormat="1" applyFont="1" applyFill="1" applyBorder="1" applyAlignment="1">
      <alignment horizontal="right" indent="1"/>
    </xf>
    <xf numFmtId="168" fontId="28" fillId="0" borderId="1993" xfId="0" applyNumberFormat="1" applyFont="1" applyBorder="1" applyAlignment="1">
      <alignment horizontal="center" vertical="center"/>
    </xf>
    <xf numFmtId="165" fontId="28" fillId="0" borderId="1993" xfId="122" applyNumberFormat="1" applyFont="1" applyFill="1" applyBorder="1" applyAlignment="1">
      <alignment horizontal="right" indent="1"/>
    </xf>
    <xf numFmtId="0" fontId="27" fillId="0" borderId="1994" xfId="0" applyFont="1" applyBorder="1"/>
    <xf numFmtId="168"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4" fontId="0" fillId="0" borderId="0" xfId="0" applyNumberFormat="1"/>
    <xf numFmtId="3" fontId="28" fillId="0" borderId="0" xfId="0" applyNumberFormat="1" applyFont="1" applyFill="1" applyAlignment="1"/>
    <xf numFmtId="0" fontId="88" fillId="0" borderId="0" xfId="0" applyFont="1" applyAlignment="1">
      <alignment horizontal="center"/>
    </xf>
    <xf numFmtId="0" fontId="88" fillId="0" borderId="0" xfId="0" applyFont="1"/>
    <xf numFmtId="165" fontId="0" fillId="0" borderId="0" xfId="0" applyNumberFormat="1"/>
    <xf numFmtId="166" fontId="27" fillId="0" borderId="0" xfId="0" applyNumberFormat="1" applyFont="1" applyFill="1" applyAlignment="1">
      <alignment horizontal="center"/>
    </xf>
    <xf numFmtId="4" fontId="27" fillId="0" borderId="0" xfId="0" applyNumberFormat="1" applyFont="1" applyAlignment="1">
      <alignment horizontal="center"/>
    </xf>
    <xf numFmtId="3" fontId="27" fillId="0" borderId="0" xfId="0" applyNumberFormat="1" applyFont="1"/>
    <xf numFmtId="199" fontId="2" fillId="0" borderId="13" xfId="0" applyNumberFormat="1" applyFont="1" applyFill="1" applyBorder="1" applyAlignment="1">
      <alignment horizontal="center"/>
    </xf>
    <xf numFmtId="2" fontId="27" fillId="0" borderId="0" xfId="0" applyNumberFormat="1" applyFont="1"/>
    <xf numFmtId="165" fontId="89" fillId="0" borderId="12" xfId="0" applyNumberFormat="1" applyFont="1" applyBorder="1" applyAlignment="1">
      <alignment horizontal="right" vertical="top" indent="1"/>
    </xf>
    <xf numFmtId="165" fontId="27" fillId="0" borderId="12" xfId="0" applyNumberFormat="1" applyFont="1" applyBorder="1" applyAlignment="1">
      <alignment horizontal="right" vertical="top" indent="1"/>
    </xf>
    <xf numFmtId="168" fontId="91" fillId="0" borderId="1986" xfId="0" applyNumberFormat="1" applyFont="1" applyBorder="1" applyAlignment="1">
      <alignment horizontal="center" vertical="center"/>
    </xf>
    <xf numFmtId="165" fontId="91" fillId="0" borderId="1994" xfId="0" applyNumberFormat="1" applyFont="1" applyBorder="1" applyAlignment="1">
      <alignment horizontal="right" vertical="top" indent="1"/>
    </xf>
    <xf numFmtId="165" fontId="27" fillId="0" borderId="12" xfId="0" applyNumberFormat="1" applyFont="1" applyFill="1" applyBorder="1" applyAlignment="1">
      <alignment horizontal="right" vertical="top" indent="1"/>
    </xf>
    <xf numFmtId="165" fontId="28" fillId="0" borderId="12" xfId="0" applyNumberFormat="1" applyFont="1" applyFill="1" applyBorder="1" applyAlignment="1">
      <alignment horizontal="right" vertical="top" indent="1"/>
    </xf>
    <xf numFmtId="0" fontId="91" fillId="0" borderId="1986" xfId="0" applyNumberFormat="1" applyFont="1" applyBorder="1" applyAlignment="1">
      <alignment horizontal="center" vertical="center"/>
    </xf>
    <xf numFmtId="165" fontId="2" fillId="0" borderId="13" xfId="0" applyNumberFormat="1" applyFont="1" applyFill="1" applyBorder="1" applyAlignment="1">
      <alignment horizontal="center"/>
    </xf>
    <xf numFmtId="168" fontId="28" fillId="0" borderId="10" xfId="0" applyNumberFormat="1" applyFont="1" applyFill="1" applyBorder="1" applyAlignment="1">
      <alignment horizontal="center" vertical="center"/>
    </xf>
    <xf numFmtId="169" fontId="27" fillId="0" borderId="12" xfId="122" applyNumberFormat="1" applyFont="1" applyFill="1" applyBorder="1" applyAlignment="1">
      <alignment horizontal="right" indent="1"/>
    </xf>
    <xf numFmtId="171" fontId="27" fillId="0" borderId="12" xfId="122" applyNumberFormat="1" applyFont="1" applyFill="1" applyBorder="1" applyAlignment="1">
      <alignment horizontal="right" indent="1"/>
    </xf>
    <xf numFmtId="0" fontId="27" fillId="0" borderId="13" xfId="0" applyFont="1" applyFill="1" applyBorder="1"/>
    <xf numFmtId="168" fontId="28" fillId="0" borderId="13" xfId="0" applyNumberFormat="1" applyFont="1" applyFill="1" applyBorder="1" applyAlignment="1">
      <alignment horizontal="center" vertical="center"/>
    </xf>
    <xf numFmtId="165" fontId="27" fillId="0" borderId="13" xfId="0" applyNumberFormat="1" applyFont="1" applyFill="1" applyBorder="1" applyAlignment="1">
      <alignment horizontal="right" indent="1"/>
    </xf>
    <xf numFmtId="165"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69" fontId="27" fillId="0" borderId="14" xfId="122" applyNumberFormat="1" applyFont="1" applyFill="1" applyBorder="1" applyAlignment="1">
      <alignment horizontal="right" indent="1"/>
    </xf>
    <xf numFmtId="168" fontId="28" fillId="0" borderId="1986" xfId="0" applyNumberFormat="1" applyFont="1" applyFill="1" applyBorder="1" applyAlignment="1">
      <alignment horizontal="center" vertical="center"/>
    </xf>
    <xf numFmtId="0" fontId="27" fillId="0" borderId="1994" xfId="0" applyFont="1" applyFill="1" applyBorder="1"/>
    <xf numFmtId="165" fontId="2" fillId="0" borderId="12" xfId="0" applyNumberFormat="1" applyFont="1" applyFill="1" applyBorder="1" applyAlignment="1">
      <alignment horizontal="left" indent="4"/>
    </xf>
    <xf numFmtId="165" fontId="2" fillId="0" borderId="13" xfId="0" applyNumberFormat="1" applyFont="1" applyFill="1" applyBorder="1" applyAlignment="1">
      <alignment horizontal="right" indent="1"/>
    </xf>
    <xf numFmtId="165"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1993"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199" fontId="2" fillId="0" borderId="12" xfId="0" applyNumberFormat="1" applyFont="1" applyFill="1" applyBorder="1" applyAlignment="1">
      <alignment horizontal="center"/>
    </xf>
    <xf numFmtId="165" fontId="27" fillId="0" borderId="0" xfId="0" applyNumberFormat="1" applyFont="1" applyBorder="1"/>
    <xf numFmtId="0" fontId="36" fillId="0" borderId="0" xfId="0" applyFont="1" applyAlignment="1">
      <alignment horizontal="left"/>
    </xf>
    <xf numFmtId="165" fontId="2" fillId="0" borderId="12" xfId="0" applyNumberFormat="1" applyFont="1" applyFill="1" applyBorder="1" applyAlignment="1">
      <alignment horizontal="right" vertical="top" indent="1"/>
    </xf>
    <xf numFmtId="165" fontId="89"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0" fillId="0" borderId="0" xfId="0" applyNumberFormat="1"/>
    <xf numFmtId="166" fontId="0" fillId="0" borderId="0" xfId="0" applyNumberFormat="1"/>
    <xf numFmtId="0" fontId="36" fillId="0" borderId="0" xfId="0" applyFont="1" applyAlignment="1">
      <alignment horizontal="left"/>
    </xf>
    <xf numFmtId="3" fontId="2" fillId="0" borderId="13" xfId="271" applyNumberFormat="1" applyFont="1" applyFill="1" applyBorder="1" applyAlignment="1">
      <alignment horizontal="right" indent="3"/>
    </xf>
    <xf numFmtId="165" fontId="27" fillId="0" borderId="13" xfId="0" quotePrefix="1" applyNumberFormat="1" applyFont="1" applyFill="1" applyBorder="1" applyAlignment="1">
      <alignment horizontal="right" indent="2"/>
    </xf>
    <xf numFmtId="165" fontId="27" fillId="0" borderId="11" xfId="0" quotePrefix="1" applyNumberFormat="1" applyFont="1" applyFill="1" applyBorder="1" applyAlignment="1">
      <alignment horizontal="right" indent="3"/>
    </xf>
    <xf numFmtId="165" fontId="2" fillId="0" borderId="12" xfId="0" quotePrefix="1" applyNumberFormat="1" applyFont="1" applyFill="1" applyBorder="1" applyAlignment="1">
      <alignment horizontal="right" indent="5"/>
    </xf>
    <xf numFmtId="165" fontId="90" fillId="0" borderId="12" xfId="0" applyNumberFormat="1" applyFont="1" applyFill="1" applyBorder="1" applyAlignment="1">
      <alignment horizontal="right" vertical="top" indent="1"/>
    </xf>
    <xf numFmtId="0" fontId="36" fillId="0" borderId="0" xfId="0" applyFont="1" applyAlignment="1">
      <alignment horizontal="left"/>
    </xf>
    <xf numFmtId="0" fontId="36" fillId="0" borderId="0" xfId="0" applyFont="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28" fillId="0" borderId="0" xfId="0" applyFont="1" applyAlignment="1">
      <alignment horizontal="center"/>
    </xf>
    <xf numFmtId="0" fontId="28" fillId="0" borderId="0" xfId="0" applyFont="1" applyFill="1" applyAlignment="1">
      <alignment horizontal="center"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center" vertical="center"/>
    </xf>
    <xf numFmtId="0" fontId="36" fillId="0" borderId="0" xfId="0" applyFont="1" applyAlignment="1">
      <alignment horizontal="left"/>
    </xf>
    <xf numFmtId="0" fontId="28" fillId="0" borderId="0" xfId="0" applyFont="1" applyFill="1" applyBorder="1" applyAlignment="1">
      <alignment horizontal="center"/>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usernames" Target="revisions/userNam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F86CDF0-E3C4-4470-B33F-C4DD4DEEB8C1}" diskRevisions="1" revisionId="26" version="3">
  <header guid="{AABA864D-DF4F-4EE1-A9BA-16B4611656EF}" dateTime="2018-11-20T11:05:49" maxSheetId="20" userName="Leah Burnett" r:id="rId1">
    <sheetIdMap count="19">
      <sheetId val="1"/>
      <sheetId val="2"/>
      <sheetId val="3"/>
      <sheetId val="4"/>
      <sheetId val="5"/>
      <sheetId val="6"/>
      <sheetId val="7"/>
      <sheetId val="8"/>
      <sheetId val="9"/>
      <sheetId val="10"/>
      <sheetId val="11"/>
      <sheetId val="12"/>
      <sheetId val="13"/>
      <sheetId val="14"/>
      <sheetId val="15"/>
      <sheetId val="16"/>
      <sheetId val="17"/>
      <sheetId val="18"/>
      <sheetId val="19"/>
    </sheetIdMap>
  </header>
  <header guid="{99E76B18-3091-4817-9B9A-CB83FBA03C7E}" dateTime="2018-11-20T11:12:20" maxSheetId="20" userName="Sherry Ann Persad" r:id="rId2" minRId="1" maxRId="2">
    <sheetIdMap count="19">
      <sheetId val="1"/>
      <sheetId val="2"/>
      <sheetId val="3"/>
      <sheetId val="4"/>
      <sheetId val="5"/>
      <sheetId val="6"/>
      <sheetId val="7"/>
      <sheetId val="8"/>
      <sheetId val="9"/>
      <sheetId val="10"/>
      <sheetId val="11"/>
      <sheetId val="12"/>
      <sheetId val="13"/>
      <sheetId val="14"/>
      <sheetId val="15"/>
      <sheetId val="16"/>
      <sheetId val="17"/>
      <sheetId val="18"/>
      <sheetId val="19"/>
    </sheetIdMap>
  </header>
  <header guid="{3F86CDF0-E3C4-4470-B33F-C4DD4DEEB8C1}" dateTime="2018-11-20T11:18:34" maxSheetId="20" userName="Sherry Ann Persad" r:id="rId3">
    <sheetIdMap count="19">
      <sheetId val="1"/>
      <sheetId val="2"/>
      <sheetId val="3"/>
      <sheetId val="4"/>
      <sheetId val="5"/>
      <sheetId val="6"/>
      <sheetId val="7"/>
      <sheetId val="8"/>
      <sheetId val="9"/>
      <sheetId val="10"/>
      <sheetId val="11"/>
      <sheetId val="12"/>
      <sheetId val="13"/>
      <sheetId val="14"/>
      <sheetId val="15"/>
      <sheetId val="16"/>
      <sheetId val="17"/>
      <sheetId val="18"/>
      <sheetId val="19"/>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1">
    <oc r="A35" t="inlineStr">
      <is>
        <t>1  On October 17, 2011 CLICO Investment Bank's (CIB) licence was revoked.</t>
      </is>
    </oc>
    <nc r="A35" t="inlineStr">
      <is>
        <t>1  Effective October 17, 2011 CLICO Investment Bank's (CIB) licence was revoked.</t>
      </is>
    </nc>
  </rcc>
  <rcc rId="2" sId="12" xfDxf="1" dxf="1">
    <oc r="A35" t="inlineStr">
      <is>
        <t>1  On October 17, 2011 CLICO Investment Bank's (CIB) licence was revoked.</t>
      </is>
    </oc>
    <nc r="A35" t="inlineStr">
      <is>
        <t>1  Effective October 17, 2011 CLICO Investment Bank's (CIB) licence was revoked.</t>
      </is>
    </nc>
    <ndxf>
      <font>
        <sz val="9"/>
        <name val="Times New Roman"/>
        <scheme val="none"/>
      </font>
      <alignment horizontal="left" readingOrder="0"/>
    </ndxf>
  </rcc>
  <rcv guid="{BCE7549A-454A-4A8A-98C7-4BDEDB358CFF}" action="delete"/>
  <rdn rId="0" localSheetId="1" customView="1" name="Z_BCE7549A_454A_4A8A_98C7_4BDEDB358CFF_.wvu.PrintArea" hidden="1" oldHidden="1">
    <formula>'Table F.1'!$A$1:$P$60</formula>
    <oldFormula>'Table F.1'!$A$1:$P$60</oldFormula>
  </rdn>
  <rdn rId="0" localSheetId="2" customView="1" name="Z_BCE7549A_454A_4A8A_98C7_4BDEDB358CFF_.wvu.PrintArea" hidden="1" oldHidden="1">
    <formula>'Table F.2 '!$A$1:$N$69</formula>
    <oldFormula>'Table F.2 '!$A$1:$N$69</oldFormula>
  </rdn>
  <rdn rId="0" localSheetId="3" customView="1" name="Z_BCE7549A_454A_4A8A_98C7_4BDEDB358CFF_.wvu.PrintArea" hidden="1" oldHidden="1">
    <formula>'Table F.3'!$A$1:$K$61</formula>
    <oldFormula>'Table F.3'!$A$1:$K$61</oldFormula>
  </rdn>
  <rdn rId="0" localSheetId="5" customView="1" name="Z_BCE7549A_454A_4A8A_98C7_4BDEDB358CFF_.wvu.PrintArea" hidden="1" oldHidden="1">
    <formula>'Table F.5'!$A$1:$AR$33</formula>
    <oldFormula>'Table F.5'!$A$1:$AR$33</oldFormula>
  </rdn>
  <rdn rId="0" localSheetId="8" customView="1" name="Z_BCE7549A_454A_4A8A_98C7_4BDEDB358CFF_.wvu.PrintArea" hidden="1" oldHidden="1">
    <formula>'Table F.5.3'!$A$1:$AD$28</formula>
    <oldFormula>'Table F.5.3'!$A$1:$AD$28</oldFormula>
  </rdn>
  <rdn rId="0" localSheetId="9" customView="1" name="Z_BCE7549A_454A_4A8A_98C7_4BDEDB358CFF_.wvu.PrintArea" hidden="1" oldHidden="1">
    <formula>'Table F.6'!$A$1:$N$70</formula>
    <oldFormula>'Table F.6'!$A$1:$N$70</oldFormula>
  </rdn>
  <rdn rId="0" localSheetId="10" customView="1" name="Z_BCE7549A_454A_4A8A_98C7_4BDEDB358CFF_.wvu.PrintArea" hidden="1" oldHidden="1">
    <formula>'Table F.7'!$A$1:$I$69</formula>
    <oldFormula>'Table F.7'!$A$1:$I$69</oldFormula>
  </rdn>
  <rdn rId="0" localSheetId="11" customView="1" name="Z_BCE7549A_454A_4A8A_98C7_4BDEDB358CFF_.wvu.PrintArea" hidden="1" oldHidden="1">
    <formula>'Table F.8'!$A$1:$H$34</formula>
    <oldFormula>'Table F.8'!$A$1:$H$34</oldFormula>
  </rdn>
  <rdn rId="0" localSheetId="12" customView="1" name="Z_BCE7549A_454A_4A8A_98C7_4BDEDB358CFF_.wvu.PrintArea" hidden="1" oldHidden="1">
    <formula>'Table F.9'!$A$1:$H$35</formula>
    <oldFormula>'Table F.9'!$A$1:$H$35</oldFormula>
  </rdn>
  <rdn rId="0" localSheetId="13" customView="1" name="Z_BCE7549A_454A_4A8A_98C7_4BDEDB358CFF_.wvu.PrintArea" hidden="1" oldHidden="1">
    <formula>'Table F.10'!$A$1:$H$34</formula>
    <oldFormula>'Table F.10'!$A$1:$H$34</oldFormula>
  </rdn>
  <rdn rId="0" localSheetId="14" customView="1" name="Z_BCE7549A_454A_4A8A_98C7_4BDEDB358CFF_.wvu.PrintArea" hidden="1" oldHidden="1">
    <formula>'Table F.11'!$A$1:$J$63</formula>
    <oldFormula>'Table F.11'!$A$1:$J$63</oldFormula>
  </rdn>
  <rdn rId="0" localSheetId="15" customView="1" name="Z_BCE7549A_454A_4A8A_98C7_4BDEDB358CFF_.wvu.PrintArea" hidden="1" oldHidden="1">
    <formula>'Table F.11.1'!$H:$I</formula>
    <oldFormula>'Table F.11.1'!$H:$I</oldFormula>
  </rdn>
  <rcv guid="{BCE7549A-454A-4A8A-98C7-4BDEDB358CFF}"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CE7549A-454A-4A8A-98C7-4BDEDB358CFF}" action="delete"/>
  <rdn rId="0" localSheetId="1" customView="1" name="Z_BCE7549A_454A_4A8A_98C7_4BDEDB358CFF_.wvu.PrintArea" hidden="1" oldHidden="1">
    <formula>'Table F.1'!$A$1:$P$60</formula>
    <oldFormula>'Table F.1'!$A$1:$P$60</oldFormula>
  </rdn>
  <rdn rId="0" localSheetId="2" customView="1" name="Z_BCE7549A_454A_4A8A_98C7_4BDEDB358CFF_.wvu.PrintArea" hidden="1" oldHidden="1">
    <formula>'Table F.2 '!$A$1:$N$69</formula>
    <oldFormula>'Table F.2 '!$A$1:$N$69</oldFormula>
  </rdn>
  <rdn rId="0" localSheetId="3" customView="1" name="Z_BCE7549A_454A_4A8A_98C7_4BDEDB358CFF_.wvu.PrintArea" hidden="1" oldHidden="1">
    <formula>'Table F.3'!$A$1:$K$61</formula>
    <oldFormula>'Table F.3'!$A$1:$K$61</oldFormula>
  </rdn>
  <rdn rId="0" localSheetId="5" customView="1" name="Z_BCE7549A_454A_4A8A_98C7_4BDEDB358CFF_.wvu.PrintArea" hidden="1" oldHidden="1">
    <formula>'Table F.5'!$A$1:$AR$33</formula>
    <oldFormula>'Table F.5'!$A$1:$AR$33</oldFormula>
  </rdn>
  <rdn rId="0" localSheetId="8" customView="1" name="Z_BCE7549A_454A_4A8A_98C7_4BDEDB358CFF_.wvu.PrintArea" hidden="1" oldHidden="1">
    <formula>'Table F.5.3'!$A$1:$AD$28</formula>
    <oldFormula>'Table F.5.3'!$A$1:$AD$28</oldFormula>
  </rdn>
  <rdn rId="0" localSheetId="9" customView="1" name="Z_BCE7549A_454A_4A8A_98C7_4BDEDB358CFF_.wvu.PrintArea" hidden="1" oldHidden="1">
    <formula>'Table F.6'!$A$1:$N$70</formula>
    <oldFormula>'Table F.6'!$A$1:$N$70</oldFormula>
  </rdn>
  <rdn rId="0" localSheetId="10" customView="1" name="Z_BCE7549A_454A_4A8A_98C7_4BDEDB358CFF_.wvu.PrintArea" hidden="1" oldHidden="1">
    <formula>'Table F.7'!$A$1:$I$69</formula>
    <oldFormula>'Table F.7'!$A$1:$I$69</oldFormula>
  </rdn>
  <rdn rId="0" localSheetId="11" customView="1" name="Z_BCE7549A_454A_4A8A_98C7_4BDEDB358CFF_.wvu.PrintArea" hidden="1" oldHidden="1">
    <formula>'Table F.8'!$A$1:$H$34</formula>
    <oldFormula>'Table F.8'!$A$1:$H$34</oldFormula>
  </rdn>
  <rdn rId="0" localSheetId="12" customView="1" name="Z_BCE7549A_454A_4A8A_98C7_4BDEDB358CFF_.wvu.PrintArea" hidden="1" oldHidden="1">
    <formula>'Table F.9'!$A$1:$H$35</formula>
    <oldFormula>'Table F.9'!$A$1:$H$35</oldFormula>
  </rdn>
  <rdn rId="0" localSheetId="13" customView="1" name="Z_BCE7549A_454A_4A8A_98C7_4BDEDB358CFF_.wvu.PrintArea" hidden="1" oldHidden="1">
    <formula>'Table F.10'!$A$1:$H$34</formula>
    <oldFormula>'Table F.10'!$A$1:$H$34</oldFormula>
  </rdn>
  <rdn rId="0" localSheetId="14" customView="1" name="Z_BCE7549A_454A_4A8A_98C7_4BDEDB358CFF_.wvu.PrintArea" hidden="1" oldHidden="1">
    <formula>'Table F.11'!$A$1:$J$63</formula>
    <oldFormula>'Table F.11'!$A$1:$J$63</oldFormula>
  </rdn>
  <rdn rId="0" localSheetId="15" customView="1" name="Z_BCE7549A_454A_4A8A_98C7_4BDEDB358CFF_.wvu.PrintArea" hidden="1" oldHidden="1">
    <formula>'Table F.11.1'!$H:$I</formula>
    <oldFormula>'Table F.11.1'!$H:$I</oldFormula>
  </rdn>
  <rcv guid="{BCE7549A-454A-4A8A-98C7-4BDEDB358CFF}"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queryTable" Target="../queryTables/queryTable8.xm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queryTable" Target="../queryTables/queryTable9.xml"/><Relationship Id="rId3" Type="http://schemas.openxmlformats.org/officeDocument/2006/relationships/printerSettings" Target="../printerSettings/printerSettings168.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10" Type="http://schemas.openxmlformats.org/officeDocument/2006/relationships/printerSettings" Target="../printerSettings/printerSettings175.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queryTable" Target="../queryTables/queryTable10.xml"/><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10" Type="http://schemas.openxmlformats.org/officeDocument/2006/relationships/printerSettings" Target="../printerSettings/printerSettings192.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queryTable" Target="../queryTables/queryTable11.xml"/><Relationship Id="rId3" Type="http://schemas.openxmlformats.org/officeDocument/2006/relationships/printerSettings" Target="../printerSettings/printerSettings202.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10" Type="http://schemas.openxmlformats.org/officeDocument/2006/relationships/printerSettings" Target="../printerSettings/printerSettings209.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4.bin"/><Relationship Id="rId13" Type="http://schemas.openxmlformats.org/officeDocument/2006/relationships/printerSettings" Target="../printerSettings/printerSettings229.bin"/><Relationship Id="rId18" Type="http://schemas.openxmlformats.org/officeDocument/2006/relationships/queryTable" Target="../queryTables/queryTable12.xml"/><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12" Type="http://schemas.openxmlformats.org/officeDocument/2006/relationships/printerSettings" Target="../printerSettings/printerSettings228.bin"/><Relationship Id="rId17" Type="http://schemas.openxmlformats.org/officeDocument/2006/relationships/printerSettings" Target="../printerSettings/printerSettings233.bin"/><Relationship Id="rId2" Type="http://schemas.openxmlformats.org/officeDocument/2006/relationships/printerSettings" Target="../printerSettings/printerSettings218.bin"/><Relationship Id="rId16" Type="http://schemas.openxmlformats.org/officeDocument/2006/relationships/printerSettings" Target="../printerSettings/printerSettings232.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11" Type="http://schemas.openxmlformats.org/officeDocument/2006/relationships/printerSettings" Target="../printerSettings/printerSettings227.bin"/><Relationship Id="rId5" Type="http://schemas.openxmlformats.org/officeDocument/2006/relationships/printerSettings" Target="../printerSettings/printerSettings221.bin"/><Relationship Id="rId15" Type="http://schemas.openxmlformats.org/officeDocument/2006/relationships/printerSettings" Target="../printerSettings/printerSettings231.bin"/><Relationship Id="rId10" Type="http://schemas.openxmlformats.org/officeDocument/2006/relationships/printerSettings" Target="../printerSettings/printerSettings226.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 Id="rId14" Type="http://schemas.openxmlformats.org/officeDocument/2006/relationships/printerSettings" Target="../printerSettings/printerSettings23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queryTable" Target="../queryTables/queryTable13.xml"/><Relationship Id="rId3" Type="http://schemas.openxmlformats.org/officeDocument/2006/relationships/printerSettings" Target="../printerSettings/printerSettings236.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10" Type="http://schemas.openxmlformats.org/officeDocument/2006/relationships/printerSettings" Target="../printerSettings/printerSettings243.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3" Type="http://schemas.openxmlformats.org/officeDocument/2006/relationships/printerSettings" Target="../printerSettings/printerSettings270.bin"/><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04.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4" Type="http://schemas.openxmlformats.org/officeDocument/2006/relationships/printerSettings" Target="../printerSettings/printerSettings30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18" Type="http://schemas.openxmlformats.org/officeDocument/2006/relationships/queryTable" Target="../queryTables/queryTable2.xml"/><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queryTable" Target="../queryTables/queryTable3.xml"/><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queryTable" Target="../queryTables/queryTable4.xml"/><Relationship Id="rId3" Type="http://schemas.openxmlformats.org/officeDocument/2006/relationships/printerSettings" Target="../printerSettings/printerSettings49.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10" Type="http://schemas.openxmlformats.org/officeDocument/2006/relationships/printerSettings" Target="../printerSettings/printerSettings56.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queryTable" Target="../queryTables/queryTable5.xml"/><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queryTable" Target="../queryTables/queryTable6.xml"/><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10" Type="http://schemas.openxmlformats.org/officeDocument/2006/relationships/printerSettings" Target="../printerSettings/printerSettings124.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queryTable" Target="../queryTables/queryTable7.xml"/><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9"/>
  <sheetViews>
    <sheetView zoomScale="110" zoomScaleNormal="100" workbookViewId="0">
      <pane xSplit="1" ySplit="7" topLeftCell="N43" activePane="bottomRight" state="frozen"/>
      <selection pane="topRight" activeCell="B1" sqref="B1"/>
      <selection pane="bottomLeft" activeCell="A8" sqref="A8"/>
      <selection pane="bottomRight" activeCell="R58" sqref="R58"/>
    </sheetView>
  </sheetViews>
  <sheetFormatPr defaultColWidth="9.109375" defaultRowHeight="13.2"/>
  <cols>
    <col min="1" max="1" width="14" style="284" customWidth="1"/>
    <col min="2" max="2" width="14.5546875" style="284" customWidth="1"/>
    <col min="3" max="3" width="15.5546875" style="284" customWidth="1"/>
    <col min="4" max="4" width="13.44140625" style="284" customWidth="1"/>
    <col min="5" max="5" width="15.88671875" style="284" customWidth="1"/>
    <col min="6" max="6" width="15" style="284" customWidth="1"/>
    <col min="7" max="7" width="15.33203125" style="284" customWidth="1"/>
    <col min="8" max="8" width="12" style="284" customWidth="1"/>
    <col min="9" max="9" width="15.6640625" style="284" customWidth="1"/>
    <col min="10" max="10" width="14.44140625" style="284" customWidth="1"/>
    <col min="11" max="11" width="12.5546875" style="284" customWidth="1"/>
    <col min="12" max="12" width="12.6640625" style="284" customWidth="1"/>
    <col min="13" max="13" width="12.88671875" style="284" customWidth="1"/>
    <col min="14" max="14" width="15.5546875" style="284" customWidth="1"/>
    <col min="15" max="15" width="13.109375" style="284" customWidth="1"/>
    <col min="16" max="16" width="15" style="284" customWidth="1"/>
    <col min="17" max="17" width="8.109375" style="284" bestFit="1" customWidth="1"/>
    <col min="18" max="18" width="4" style="284" customWidth="1"/>
    <col min="19" max="19" width="5" style="284" customWidth="1"/>
    <col min="20" max="20" width="7" style="284" bestFit="1" customWidth="1"/>
    <col min="21" max="21" width="2" style="284" bestFit="1" customWidth="1"/>
    <col min="22" max="22" width="6.109375" style="284" bestFit="1" customWidth="1"/>
    <col min="23" max="23" width="3.5546875" style="284" bestFit="1" customWidth="1"/>
    <col min="24" max="24" width="4" style="284" bestFit="1" customWidth="1"/>
    <col min="25" max="26" width="2" style="284" bestFit="1" customWidth="1"/>
    <col min="27" max="27" width="6" style="284" bestFit="1" customWidth="1"/>
    <col min="28" max="16384" width="9.109375" style="284"/>
  </cols>
  <sheetData>
    <row r="1" spans="1:31">
      <c r="A1" s="409" t="s">
        <v>306</v>
      </c>
      <c r="B1" s="409"/>
      <c r="C1" s="409"/>
      <c r="D1" s="409"/>
      <c r="E1" s="409"/>
      <c r="F1" s="409"/>
      <c r="G1" s="409"/>
      <c r="H1" s="409"/>
      <c r="I1" s="409"/>
      <c r="J1" s="409"/>
      <c r="K1" s="409"/>
      <c r="L1" s="409"/>
      <c r="M1" s="409"/>
      <c r="N1" s="409"/>
      <c r="O1" s="409"/>
      <c r="P1" s="409"/>
    </row>
    <row r="2" spans="1:31">
      <c r="A2" s="409" t="s">
        <v>11</v>
      </c>
      <c r="B2" s="409"/>
      <c r="C2" s="409"/>
      <c r="D2" s="409"/>
      <c r="E2" s="409"/>
      <c r="F2" s="409"/>
      <c r="G2" s="409"/>
      <c r="H2" s="409"/>
      <c r="I2" s="409"/>
      <c r="J2" s="409"/>
      <c r="K2" s="409"/>
      <c r="L2" s="409"/>
      <c r="M2" s="409"/>
      <c r="N2" s="409"/>
      <c r="O2" s="409"/>
      <c r="P2" s="409"/>
    </row>
    <row r="3" spans="1:31">
      <c r="A3" s="409" t="s">
        <v>512</v>
      </c>
      <c r="B3" s="409"/>
      <c r="C3" s="409"/>
      <c r="D3" s="409"/>
      <c r="E3" s="409"/>
      <c r="F3" s="409"/>
      <c r="G3" s="409"/>
      <c r="H3" s="409"/>
      <c r="I3" s="409"/>
      <c r="J3" s="409"/>
      <c r="K3" s="409"/>
      <c r="L3" s="409"/>
      <c r="M3" s="409"/>
      <c r="N3" s="409"/>
      <c r="O3" s="409"/>
      <c r="P3" s="409"/>
    </row>
    <row r="4" spans="1:31" ht="12" customHeight="1"/>
    <row r="5" spans="1:31">
      <c r="A5" s="406" t="s">
        <v>511</v>
      </c>
      <c r="B5" s="411" t="s">
        <v>0</v>
      </c>
      <c r="C5" s="412"/>
      <c r="D5" s="412"/>
      <c r="E5" s="412"/>
      <c r="F5" s="412"/>
      <c r="G5" s="412"/>
      <c r="H5" s="413"/>
      <c r="I5" s="410" t="s">
        <v>1</v>
      </c>
      <c r="J5" s="410"/>
      <c r="K5" s="410"/>
      <c r="L5" s="410"/>
      <c r="M5" s="410"/>
      <c r="N5" s="410"/>
      <c r="O5" s="410"/>
      <c r="P5" s="406" t="s">
        <v>7</v>
      </c>
    </row>
    <row r="6" spans="1:31" ht="18.75" customHeight="1">
      <c r="A6" s="407"/>
      <c r="B6" s="410" t="s">
        <v>8</v>
      </c>
      <c r="C6" s="410"/>
      <c r="D6" s="410"/>
      <c r="E6" s="410" t="s">
        <v>485</v>
      </c>
      <c r="F6" s="410"/>
      <c r="G6" s="410"/>
      <c r="H6" s="410"/>
      <c r="I6" s="410" t="s">
        <v>9</v>
      </c>
      <c r="J6" s="410"/>
      <c r="K6" s="410"/>
      <c r="L6" s="410" t="s">
        <v>10</v>
      </c>
      <c r="M6" s="410"/>
      <c r="N6" s="410"/>
      <c r="O6" s="410"/>
      <c r="P6" s="407"/>
    </row>
    <row r="7" spans="1:31" ht="36.75" customHeight="1">
      <c r="A7" s="408"/>
      <c r="B7" s="312" t="s">
        <v>3</v>
      </c>
      <c r="C7" s="312" t="s">
        <v>4</v>
      </c>
      <c r="D7" s="312" t="s">
        <v>2</v>
      </c>
      <c r="E7" s="312" t="s">
        <v>354</v>
      </c>
      <c r="F7" s="312" t="s">
        <v>484</v>
      </c>
      <c r="G7" s="312" t="s">
        <v>6</v>
      </c>
      <c r="H7" s="312" t="s">
        <v>2</v>
      </c>
      <c r="I7" s="312" t="s">
        <v>355</v>
      </c>
      <c r="J7" s="312" t="s">
        <v>513</v>
      </c>
      <c r="K7" s="312" t="s">
        <v>2</v>
      </c>
      <c r="L7" s="312" t="s">
        <v>514</v>
      </c>
      <c r="M7" s="312" t="s">
        <v>515</v>
      </c>
      <c r="N7" s="312" t="s">
        <v>516</v>
      </c>
      <c r="O7" s="312" t="s">
        <v>2</v>
      </c>
      <c r="P7" s="408"/>
    </row>
    <row r="8" spans="1:31" ht="13.5" customHeight="1">
      <c r="A8" s="22">
        <v>1967</v>
      </c>
      <c r="B8" s="84">
        <v>56</v>
      </c>
      <c r="C8" s="84">
        <v>43.1</v>
      </c>
      <c r="D8" s="84">
        <v>99.1</v>
      </c>
      <c r="E8" s="85">
        <v>30.5</v>
      </c>
      <c r="F8" s="85">
        <v>16.600000000000001</v>
      </c>
      <c r="G8" s="85">
        <v>181.5</v>
      </c>
      <c r="H8" s="85">
        <v>228.6</v>
      </c>
      <c r="I8" s="85">
        <v>42.2</v>
      </c>
      <c r="J8" s="85">
        <v>64.099999999999994</v>
      </c>
      <c r="K8" s="85">
        <v>106.3</v>
      </c>
      <c r="L8" s="85">
        <v>53.1</v>
      </c>
      <c r="M8" s="85">
        <v>133</v>
      </c>
      <c r="N8" s="315" t="s">
        <v>394</v>
      </c>
      <c r="O8" s="85">
        <v>186.1</v>
      </c>
      <c r="P8" s="84">
        <v>35.300000000000011</v>
      </c>
      <c r="Q8" s="286"/>
    </row>
    <row r="9" spans="1:31" ht="13.5" customHeight="1">
      <c r="A9" s="263">
        <v>1968</v>
      </c>
      <c r="B9" s="84">
        <v>121.1</v>
      </c>
      <c r="C9" s="84">
        <v>25.2</v>
      </c>
      <c r="D9" s="84">
        <v>146.29999999999998</v>
      </c>
      <c r="E9" s="84">
        <v>32.299999999999997</v>
      </c>
      <c r="F9" s="84">
        <v>14</v>
      </c>
      <c r="G9" s="84">
        <v>194.7</v>
      </c>
      <c r="H9" s="84">
        <v>241</v>
      </c>
      <c r="I9" s="84">
        <v>48.4</v>
      </c>
      <c r="J9" s="84">
        <v>67.8</v>
      </c>
      <c r="K9" s="84">
        <v>116.2</v>
      </c>
      <c r="L9" s="84">
        <v>74.400000000000006</v>
      </c>
      <c r="M9" s="84">
        <v>149.1</v>
      </c>
      <c r="N9" s="314" t="s">
        <v>394</v>
      </c>
      <c r="O9" s="84">
        <v>223.5</v>
      </c>
      <c r="P9" s="84">
        <v>47.599999999999966</v>
      </c>
      <c r="Q9" s="286"/>
    </row>
    <row r="10" spans="1:31" ht="13.5" customHeight="1">
      <c r="A10" s="263">
        <v>1969</v>
      </c>
      <c r="B10" s="84">
        <v>109.9</v>
      </c>
      <c r="C10" s="84">
        <v>30</v>
      </c>
      <c r="D10" s="84">
        <v>139.9</v>
      </c>
      <c r="E10" s="84">
        <v>19.600000000000001</v>
      </c>
      <c r="F10" s="84">
        <v>10.199999999999999</v>
      </c>
      <c r="G10" s="84">
        <v>266.7</v>
      </c>
      <c r="H10" s="84">
        <v>296.5</v>
      </c>
      <c r="I10" s="84">
        <v>50.5</v>
      </c>
      <c r="J10" s="84">
        <v>73</v>
      </c>
      <c r="K10" s="84">
        <v>123.5</v>
      </c>
      <c r="L10" s="84">
        <v>104.4</v>
      </c>
      <c r="M10" s="84">
        <v>171.4</v>
      </c>
      <c r="N10" s="314" t="s">
        <v>394</v>
      </c>
      <c r="O10" s="84">
        <v>275.8</v>
      </c>
      <c r="P10" s="84">
        <v>37.099999999999966</v>
      </c>
      <c r="Q10" s="286"/>
    </row>
    <row r="11" spans="1:31" ht="13.5" customHeight="1">
      <c r="A11" s="263">
        <v>1970</v>
      </c>
      <c r="B11" s="84">
        <v>79.5</v>
      </c>
      <c r="C11" s="84">
        <v>41.2</v>
      </c>
      <c r="D11" s="84">
        <v>120.7</v>
      </c>
      <c r="E11" s="84">
        <v>68.5</v>
      </c>
      <c r="F11" s="84">
        <v>4.5999999999999996</v>
      </c>
      <c r="G11" s="84">
        <v>327.39999999999998</v>
      </c>
      <c r="H11" s="84">
        <v>400.5</v>
      </c>
      <c r="I11" s="84">
        <v>56.5</v>
      </c>
      <c r="J11" s="84">
        <v>87.9</v>
      </c>
      <c r="K11" s="84">
        <v>144.4</v>
      </c>
      <c r="L11" s="84">
        <v>147.9</v>
      </c>
      <c r="M11" s="84">
        <v>189.6</v>
      </c>
      <c r="N11" s="314" t="s">
        <v>394</v>
      </c>
      <c r="O11" s="84">
        <v>337.5</v>
      </c>
      <c r="P11" s="84">
        <v>39.300000000000068</v>
      </c>
      <c r="Q11" s="286"/>
      <c r="R11" s="282"/>
      <c r="S11" s="282"/>
      <c r="T11" s="282"/>
      <c r="U11" s="282"/>
      <c r="V11" s="282"/>
      <c r="W11" s="282"/>
      <c r="X11" s="282"/>
      <c r="Y11" s="282"/>
      <c r="Z11" s="282"/>
      <c r="AA11" s="282"/>
      <c r="AB11" s="282"/>
      <c r="AC11" s="282"/>
      <c r="AD11" s="282"/>
      <c r="AE11" s="282"/>
    </row>
    <row r="12" spans="1:31" ht="13.5" customHeight="1">
      <c r="A12" s="263">
        <v>1971</v>
      </c>
      <c r="B12" s="84">
        <v>108.1</v>
      </c>
      <c r="C12" s="84">
        <v>43.4</v>
      </c>
      <c r="D12" s="84">
        <v>151.5</v>
      </c>
      <c r="E12" s="84">
        <v>119.4</v>
      </c>
      <c r="F12" s="84">
        <v>6.4</v>
      </c>
      <c r="G12" s="84">
        <v>358.8</v>
      </c>
      <c r="H12" s="84">
        <v>484.6</v>
      </c>
      <c r="I12" s="84">
        <v>68.599999999999994</v>
      </c>
      <c r="J12" s="84">
        <v>102.3</v>
      </c>
      <c r="K12" s="84">
        <v>170.9</v>
      </c>
      <c r="L12" s="84">
        <v>194</v>
      </c>
      <c r="M12" s="84">
        <v>236.5</v>
      </c>
      <c r="N12" s="314" t="s">
        <v>394</v>
      </c>
      <c r="O12" s="84">
        <v>430.5</v>
      </c>
      <c r="P12" s="84">
        <v>34.700000000000045</v>
      </c>
      <c r="Q12" s="286"/>
      <c r="R12" s="282"/>
      <c r="S12" s="282"/>
      <c r="T12" s="282"/>
      <c r="U12" s="282"/>
      <c r="V12" s="282"/>
      <c r="W12" s="282"/>
      <c r="X12" s="282"/>
      <c r="Y12" s="282"/>
      <c r="Z12" s="282"/>
      <c r="AA12" s="282"/>
      <c r="AB12" s="282"/>
      <c r="AC12" s="282"/>
      <c r="AD12" s="282"/>
      <c r="AE12" s="282"/>
    </row>
    <row r="13" spans="1:31" ht="13.5" customHeight="1">
      <c r="A13" s="263">
        <v>1972</v>
      </c>
      <c r="B13" s="84">
        <v>78.099999999999994</v>
      </c>
      <c r="C13" s="84">
        <v>15.7</v>
      </c>
      <c r="D13" s="84">
        <v>93.8</v>
      </c>
      <c r="E13" s="84">
        <v>140.19999999999999</v>
      </c>
      <c r="F13" s="84">
        <v>26.8</v>
      </c>
      <c r="G13" s="84">
        <v>500.5</v>
      </c>
      <c r="H13" s="84">
        <v>667.5</v>
      </c>
      <c r="I13" s="84">
        <v>81.2</v>
      </c>
      <c r="J13" s="84">
        <v>126.6</v>
      </c>
      <c r="K13" s="84">
        <v>207.8</v>
      </c>
      <c r="L13" s="84">
        <v>222.6</v>
      </c>
      <c r="M13" s="84">
        <v>297.2</v>
      </c>
      <c r="N13" s="314" t="s">
        <v>394</v>
      </c>
      <c r="O13" s="84">
        <v>519.79999999999995</v>
      </c>
      <c r="P13" s="84">
        <v>33.700000000000045</v>
      </c>
      <c r="Q13" s="286"/>
      <c r="R13" s="282"/>
      <c r="S13" s="282"/>
      <c r="T13" s="282"/>
      <c r="U13" s="282"/>
      <c r="V13" s="282"/>
      <c r="W13" s="282"/>
      <c r="X13" s="282"/>
      <c r="Y13" s="282"/>
      <c r="Z13" s="282"/>
      <c r="AA13" s="282"/>
      <c r="AB13" s="282"/>
      <c r="AC13" s="282"/>
      <c r="AD13" s="282"/>
      <c r="AE13" s="282"/>
    </row>
    <row r="14" spans="1:31" ht="13.5" customHeight="1">
      <c r="A14" s="263">
        <v>1973</v>
      </c>
      <c r="B14" s="84">
        <v>78.8</v>
      </c>
      <c r="C14" s="84">
        <v>19.399999999999999</v>
      </c>
      <c r="D14" s="84">
        <v>98.199999999999989</v>
      </c>
      <c r="E14" s="84">
        <v>138.9</v>
      </c>
      <c r="F14" s="84">
        <v>87.3</v>
      </c>
      <c r="G14" s="84">
        <v>584.70000000000005</v>
      </c>
      <c r="H14" s="84">
        <v>810.9</v>
      </c>
      <c r="I14" s="84">
        <v>79.7</v>
      </c>
      <c r="J14" s="84">
        <v>115.8</v>
      </c>
      <c r="K14" s="84">
        <v>195.5</v>
      </c>
      <c r="L14" s="84">
        <v>333</v>
      </c>
      <c r="M14" s="84">
        <v>282.8</v>
      </c>
      <c r="N14" s="314" t="s">
        <v>394</v>
      </c>
      <c r="O14" s="84">
        <v>615.79999999999995</v>
      </c>
      <c r="P14" s="84">
        <v>97.799999999999955</v>
      </c>
      <c r="Q14" s="286"/>
      <c r="R14" s="282"/>
      <c r="S14" s="282"/>
      <c r="T14" s="282"/>
      <c r="U14" s="282"/>
      <c r="V14" s="282"/>
      <c r="W14" s="282"/>
      <c r="X14" s="282"/>
      <c r="Y14" s="282"/>
      <c r="Z14" s="282"/>
      <c r="AA14" s="282"/>
      <c r="AB14" s="282"/>
      <c r="AC14" s="282"/>
      <c r="AD14" s="282"/>
      <c r="AE14" s="282"/>
    </row>
    <row r="15" spans="1:31" ht="13.5" customHeight="1">
      <c r="A15" s="263">
        <v>1974</v>
      </c>
      <c r="B15" s="84">
        <v>750.9</v>
      </c>
      <c r="C15" s="84">
        <v>22.4</v>
      </c>
      <c r="D15" s="84">
        <v>773.3</v>
      </c>
      <c r="E15" s="84">
        <v>-350.3</v>
      </c>
      <c r="F15" s="84">
        <v>74.2</v>
      </c>
      <c r="G15" s="84">
        <v>654.29999999999995</v>
      </c>
      <c r="H15" s="84">
        <v>378.2</v>
      </c>
      <c r="I15" s="84">
        <v>98.4</v>
      </c>
      <c r="J15" s="84">
        <v>162</v>
      </c>
      <c r="K15" s="84">
        <v>260.39999999999998</v>
      </c>
      <c r="L15" s="84">
        <v>478.3</v>
      </c>
      <c r="M15" s="84">
        <v>338.7</v>
      </c>
      <c r="N15" s="314" t="s">
        <v>394</v>
      </c>
      <c r="O15" s="84">
        <v>817</v>
      </c>
      <c r="P15" s="84">
        <v>74.099999999999909</v>
      </c>
      <c r="Q15" s="286"/>
      <c r="R15" s="282"/>
      <c r="S15" s="282"/>
      <c r="T15" s="282"/>
      <c r="U15" s="282"/>
      <c r="V15" s="282"/>
      <c r="W15" s="282"/>
      <c r="X15" s="282"/>
      <c r="Y15" s="282"/>
      <c r="Z15" s="282"/>
      <c r="AA15" s="282"/>
      <c r="AB15" s="282"/>
      <c r="AC15" s="282"/>
      <c r="AD15" s="282"/>
      <c r="AE15" s="282"/>
    </row>
    <row r="16" spans="1:31" ht="13.5" customHeight="1">
      <c r="A16" s="263">
        <v>1975</v>
      </c>
      <c r="B16" s="84">
        <v>1704.7</v>
      </c>
      <c r="C16" s="84">
        <v>25.4</v>
      </c>
      <c r="D16" s="84">
        <v>1730.1000000000001</v>
      </c>
      <c r="E16" s="84">
        <v>-1104.5</v>
      </c>
      <c r="F16" s="84">
        <v>70.2</v>
      </c>
      <c r="G16" s="84">
        <v>880</v>
      </c>
      <c r="H16" s="84">
        <v>-154.30000000000001</v>
      </c>
      <c r="I16" s="84">
        <v>138.19999999999999</v>
      </c>
      <c r="J16" s="84">
        <v>256.5</v>
      </c>
      <c r="K16" s="84">
        <v>394.7</v>
      </c>
      <c r="L16" s="84">
        <v>549.1</v>
      </c>
      <c r="M16" s="84">
        <v>471.9</v>
      </c>
      <c r="N16" s="314" t="s">
        <v>394</v>
      </c>
      <c r="O16" s="84">
        <v>1021</v>
      </c>
      <c r="P16" s="84">
        <v>160.10000000000014</v>
      </c>
      <c r="Q16" s="286"/>
      <c r="R16" s="282"/>
      <c r="S16" s="282"/>
      <c r="T16" s="282"/>
      <c r="U16" s="282"/>
      <c r="V16" s="282"/>
      <c r="W16" s="282"/>
      <c r="X16" s="282"/>
      <c r="Y16" s="282"/>
      <c r="Z16" s="282"/>
      <c r="AA16" s="282"/>
      <c r="AB16" s="282"/>
      <c r="AC16" s="282"/>
      <c r="AD16" s="282"/>
      <c r="AE16" s="282"/>
    </row>
    <row r="17" spans="1:31" ht="13.5" customHeight="1">
      <c r="A17" s="263">
        <v>1976</v>
      </c>
      <c r="B17" s="84">
        <v>2362.4</v>
      </c>
      <c r="C17" s="84">
        <v>34.1</v>
      </c>
      <c r="D17" s="84">
        <v>2396.5</v>
      </c>
      <c r="E17" s="84">
        <v>-1543.4</v>
      </c>
      <c r="F17" s="84">
        <v>45.9</v>
      </c>
      <c r="G17" s="84">
        <v>1244.7</v>
      </c>
      <c r="H17" s="84">
        <v>-252.8</v>
      </c>
      <c r="I17" s="84">
        <v>177.2</v>
      </c>
      <c r="J17" s="84">
        <v>379.4</v>
      </c>
      <c r="K17" s="84">
        <v>556.6</v>
      </c>
      <c r="L17" s="84">
        <v>636.9</v>
      </c>
      <c r="M17" s="84">
        <v>677.1</v>
      </c>
      <c r="N17" s="314" t="s">
        <v>394</v>
      </c>
      <c r="O17" s="84">
        <v>1314</v>
      </c>
      <c r="P17" s="84">
        <v>273.09999999999991</v>
      </c>
      <c r="Q17" s="286"/>
      <c r="R17" s="282"/>
      <c r="S17" s="282"/>
      <c r="T17" s="282"/>
      <c r="U17" s="282"/>
      <c r="V17" s="282"/>
      <c r="W17" s="282"/>
      <c r="X17" s="282"/>
      <c r="Y17" s="282"/>
      <c r="Z17" s="282"/>
      <c r="AA17" s="282"/>
      <c r="AB17" s="282"/>
      <c r="AC17" s="282"/>
      <c r="AD17" s="282"/>
      <c r="AE17" s="282"/>
    </row>
    <row r="18" spans="1:31" ht="13.5" customHeight="1">
      <c r="A18" s="263">
        <v>1977</v>
      </c>
      <c r="B18" s="84">
        <v>3139.8</v>
      </c>
      <c r="C18" s="84">
        <v>52.1</v>
      </c>
      <c r="D18" s="84">
        <v>3191.9</v>
      </c>
      <c r="E18" s="84">
        <v>-2692.9</v>
      </c>
      <c r="F18" s="84">
        <v>35</v>
      </c>
      <c r="G18" s="84">
        <v>1763.1</v>
      </c>
      <c r="H18" s="84">
        <v>-894.8</v>
      </c>
      <c r="I18" s="84">
        <v>230.9</v>
      </c>
      <c r="J18" s="84">
        <v>496.4</v>
      </c>
      <c r="K18" s="84">
        <v>727.3</v>
      </c>
      <c r="L18" s="84">
        <v>855.9</v>
      </c>
      <c r="M18" s="84">
        <v>804.9</v>
      </c>
      <c r="N18" s="314" t="s">
        <v>394</v>
      </c>
      <c r="O18" s="84">
        <v>1660.8</v>
      </c>
      <c r="P18" s="84">
        <v>-90.999999999999545</v>
      </c>
      <c r="Q18" s="286"/>
      <c r="R18" s="282"/>
      <c r="S18" s="282"/>
      <c r="T18" s="282"/>
      <c r="U18" s="282"/>
      <c r="V18" s="282"/>
      <c r="W18" s="282"/>
      <c r="X18" s="282"/>
      <c r="Y18" s="282"/>
      <c r="Z18" s="282"/>
      <c r="AA18" s="282"/>
      <c r="AB18" s="282"/>
      <c r="AC18" s="282"/>
      <c r="AD18" s="282"/>
      <c r="AE18" s="282"/>
    </row>
    <row r="19" spans="1:31" ht="13.5" customHeight="1">
      <c r="A19" s="263">
        <v>1978</v>
      </c>
      <c r="B19" s="84">
        <v>3897</v>
      </c>
      <c r="C19" s="84">
        <v>51.9</v>
      </c>
      <c r="D19" s="84">
        <v>3948.9</v>
      </c>
      <c r="E19" s="84">
        <v>-3211.2</v>
      </c>
      <c r="F19" s="84">
        <v>77.599999999999994</v>
      </c>
      <c r="G19" s="84">
        <v>2336.6</v>
      </c>
      <c r="H19" s="84">
        <v>-797</v>
      </c>
      <c r="I19" s="84">
        <v>295.60000000000002</v>
      </c>
      <c r="J19" s="84">
        <v>632.5</v>
      </c>
      <c r="K19" s="84">
        <v>928.1</v>
      </c>
      <c r="L19" s="84">
        <v>1053.4000000000001</v>
      </c>
      <c r="M19" s="84">
        <v>973.9</v>
      </c>
      <c r="N19" s="314" t="s">
        <v>394</v>
      </c>
      <c r="O19" s="84">
        <v>2027.3</v>
      </c>
      <c r="P19" s="84">
        <v>196.5</v>
      </c>
      <c r="Q19" s="286"/>
      <c r="R19" s="282"/>
      <c r="S19" s="282"/>
      <c r="T19" s="282"/>
      <c r="U19" s="282"/>
      <c r="V19" s="282"/>
      <c r="W19" s="282"/>
      <c r="X19" s="282"/>
      <c r="Y19" s="282"/>
      <c r="Z19" s="282"/>
      <c r="AA19" s="282"/>
      <c r="AB19" s="282"/>
      <c r="AC19" s="282"/>
      <c r="AD19" s="282"/>
      <c r="AE19" s="282"/>
    </row>
    <row r="20" spans="1:31" ht="13.5" customHeight="1">
      <c r="A20" s="263">
        <v>1979</v>
      </c>
      <c r="B20" s="84">
        <v>4626.7</v>
      </c>
      <c r="C20" s="84">
        <v>101.6</v>
      </c>
      <c r="D20" s="84">
        <v>4728.3</v>
      </c>
      <c r="E20" s="84">
        <v>-3319.9</v>
      </c>
      <c r="F20" s="84">
        <v>120.8</v>
      </c>
      <c r="G20" s="84">
        <v>2734</v>
      </c>
      <c r="H20" s="84">
        <v>-465.1</v>
      </c>
      <c r="I20" s="84">
        <v>411.7</v>
      </c>
      <c r="J20" s="84">
        <v>775.6</v>
      </c>
      <c r="K20" s="84">
        <v>1187.3</v>
      </c>
      <c r="L20" s="84">
        <v>1537.3</v>
      </c>
      <c r="M20" s="84">
        <v>1188.2</v>
      </c>
      <c r="N20" s="314" t="s">
        <v>394</v>
      </c>
      <c r="O20" s="84">
        <v>2725.5</v>
      </c>
      <c r="P20" s="84">
        <v>350.39999999999964</v>
      </c>
      <c r="Q20" s="286"/>
      <c r="R20" s="282"/>
      <c r="S20" s="282"/>
      <c r="T20" s="282"/>
      <c r="U20" s="282"/>
      <c r="V20" s="282"/>
      <c r="W20" s="282"/>
      <c r="X20" s="282"/>
      <c r="Y20" s="282"/>
      <c r="Z20" s="282"/>
      <c r="AA20" s="282"/>
      <c r="AB20" s="282"/>
      <c r="AC20" s="282"/>
      <c r="AD20" s="282"/>
      <c r="AE20" s="282"/>
    </row>
    <row r="21" spans="1:31" ht="13.5" customHeight="1">
      <c r="A21" s="263">
        <v>1980</v>
      </c>
      <c r="B21" s="84">
        <v>6081.3</v>
      </c>
      <c r="C21" s="84">
        <v>122.1</v>
      </c>
      <c r="D21" s="84">
        <v>6203.4000000000005</v>
      </c>
      <c r="E21" s="84">
        <v>-4490.2</v>
      </c>
      <c r="F21" s="84">
        <v>226.6</v>
      </c>
      <c r="G21" s="84">
        <v>3314.3</v>
      </c>
      <c r="H21" s="84">
        <v>-949.1</v>
      </c>
      <c r="I21" s="84">
        <v>467.3</v>
      </c>
      <c r="J21" s="84">
        <v>1011</v>
      </c>
      <c r="K21" s="84">
        <v>1478.3</v>
      </c>
      <c r="L21" s="84">
        <v>1648.3</v>
      </c>
      <c r="M21" s="84">
        <v>1353.5</v>
      </c>
      <c r="N21" s="314" t="s">
        <v>394</v>
      </c>
      <c r="O21" s="84">
        <v>3001.8</v>
      </c>
      <c r="P21" s="84">
        <v>774.19999999999982</v>
      </c>
      <c r="Q21" s="286"/>
      <c r="R21" s="282"/>
      <c r="S21" s="282"/>
      <c r="T21" s="282"/>
      <c r="U21" s="282"/>
      <c r="V21" s="282"/>
      <c r="W21" s="282"/>
      <c r="X21" s="282"/>
      <c r="Y21" s="282"/>
      <c r="Z21" s="282"/>
      <c r="AA21" s="282"/>
      <c r="AB21" s="282"/>
      <c r="AC21" s="282"/>
      <c r="AD21" s="282"/>
      <c r="AE21" s="282"/>
    </row>
    <row r="22" spans="1:31" ht="13.5" customHeight="1">
      <c r="A22" s="263">
        <v>1.9810000000000001</v>
      </c>
      <c r="B22" s="84">
        <v>7384.5</v>
      </c>
      <c r="C22" s="84">
        <v>123.3</v>
      </c>
      <c r="D22" s="84">
        <v>7507.8</v>
      </c>
      <c r="E22" s="84">
        <v>-4797.5</v>
      </c>
      <c r="F22" s="84">
        <v>308.2</v>
      </c>
      <c r="G22" s="84">
        <v>4068.7</v>
      </c>
      <c r="H22" s="84">
        <v>-420.6</v>
      </c>
      <c r="I22" s="84">
        <v>533.29999999999995</v>
      </c>
      <c r="J22" s="84">
        <v>1183.3</v>
      </c>
      <c r="K22" s="84">
        <v>1716.6</v>
      </c>
      <c r="L22" s="84">
        <v>2089</v>
      </c>
      <c r="M22" s="84">
        <v>1605.4</v>
      </c>
      <c r="N22" s="314" t="s">
        <v>394</v>
      </c>
      <c r="O22" s="84">
        <v>3694.4</v>
      </c>
      <c r="P22" s="84">
        <v>1676.1999999999998</v>
      </c>
      <c r="Q22" s="286"/>
      <c r="R22" s="282"/>
      <c r="S22" s="282"/>
      <c r="T22" s="282"/>
      <c r="U22" s="282"/>
      <c r="V22" s="282"/>
      <c r="W22" s="282"/>
      <c r="X22" s="282"/>
      <c r="Y22" s="282"/>
      <c r="Z22" s="282"/>
      <c r="AA22" s="282"/>
      <c r="AB22" s="282"/>
      <c r="AC22" s="282"/>
      <c r="AD22" s="282"/>
      <c r="AE22" s="282"/>
    </row>
    <row r="23" spans="1:31" ht="13.5" customHeight="1">
      <c r="A23" s="263">
        <v>1982</v>
      </c>
      <c r="B23" s="84">
        <v>6779.8</v>
      </c>
      <c r="C23" s="84">
        <v>160.1</v>
      </c>
      <c r="D23" s="84">
        <v>6939.9000000000005</v>
      </c>
      <c r="E23" s="84">
        <v>-2878.2</v>
      </c>
      <c r="F23" s="84">
        <v>576.6</v>
      </c>
      <c r="G23" s="84">
        <v>4872.1000000000004</v>
      </c>
      <c r="H23" s="84">
        <v>2570.5</v>
      </c>
      <c r="I23" s="84">
        <v>725.9</v>
      </c>
      <c r="J23" s="84">
        <v>1739</v>
      </c>
      <c r="K23" s="84">
        <v>2464.9</v>
      </c>
      <c r="L23" s="84">
        <v>2630</v>
      </c>
      <c r="M23" s="84">
        <v>2300.8000000000002</v>
      </c>
      <c r="N23" s="314" t="s">
        <v>394</v>
      </c>
      <c r="O23" s="84">
        <v>4930.8</v>
      </c>
      <c r="P23" s="84">
        <v>2114.7000000000007</v>
      </c>
      <c r="Q23" s="286"/>
      <c r="R23" s="282"/>
      <c r="S23" s="282"/>
      <c r="T23" s="282"/>
      <c r="U23" s="282"/>
      <c r="V23" s="282"/>
      <c r="W23" s="282"/>
      <c r="X23" s="282"/>
      <c r="Y23" s="282"/>
      <c r="Z23" s="282"/>
      <c r="AA23" s="282"/>
      <c r="AB23" s="282"/>
      <c r="AC23" s="282"/>
      <c r="AD23" s="282"/>
      <c r="AE23" s="282"/>
    </row>
    <row r="24" spans="1:31" ht="13.5" customHeight="1">
      <c r="A24" s="263">
        <v>1983</v>
      </c>
      <c r="B24" s="84">
        <v>4574.8</v>
      </c>
      <c r="C24" s="84">
        <v>123.9</v>
      </c>
      <c r="D24" s="84">
        <v>4698.7</v>
      </c>
      <c r="E24" s="84">
        <v>-1262.2</v>
      </c>
      <c r="F24" s="84">
        <v>765.4</v>
      </c>
      <c r="G24" s="84">
        <v>5670.4</v>
      </c>
      <c r="H24" s="84">
        <v>5173.6000000000004</v>
      </c>
      <c r="I24" s="84">
        <v>809.1</v>
      </c>
      <c r="J24" s="84">
        <v>1455.5</v>
      </c>
      <c r="K24" s="84">
        <v>2264.6</v>
      </c>
      <c r="L24" s="84">
        <v>3237.6</v>
      </c>
      <c r="M24" s="84">
        <v>2417.4</v>
      </c>
      <c r="N24" s="314" t="s">
        <v>394</v>
      </c>
      <c r="O24" s="84">
        <v>5655</v>
      </c>
      <c r="P24" s="84">
        <v>1952.6999999999989</v>
      </c>
      <c r="Q24" s="286"/>
      <c r="R24" s="282"/>
      <c r="S24" s="282"/>
      <c r="T24" s="282"/>
      <c r="U24" s="282"/>
      <c r="V24" s="282"/>
      <c r="W24" s="282"/>
      <c r="X24" s="282"/>
      <c r="Y24" s="282"/>
      <c r="Z24" s="282"/>
      <c r="AA24" s="282"/>
      <c r="AB24" s="282"/>
      <c r="AC24" s="282"/>
      <c r="AD24" s="282"/>
      <c r="AE24" s="282"/>
    </row>
    <row r="25" spans="1:31" ht="13.5" customHeight="1">
      <c r="A25" s="263">
        <v>1984</v>
      </c>
      <c r="B25" s="84">
        <v>2470.8000000000002</v>
      </c>
      <c r="C25" s="84">
        <v>142.1</v>
      </c>
      <c r="D25" s="84">
        <v>2612.9</v>
      </c>
      <c r="E25" s="84">
        <v>-150.19999999999999</v>
      </c>
      <c r="F25" s="84">
        <v>946.8</v>
      </c>
      <c r="G25" s="84">
        <v>6071.1</v>
      </c>
      <c r="H25" s="84">
        <v>6867.7</v>
      </c>
      <c r="I25" s="84">
        <v>709.7</v>
      </c>
      <c r="J25" s="84">
        <v>1367.3</v>
      </c>
      <c r="K25" s="84">
        <v>2077</v>
      </c>
      <c r="L25" s="84">
        <v>3792.9</v>
      </c>
      <c r="M25" s="84">
        <v>2434</v>
      </c>
      <c r="N25" s="314" t="s">
        <v>394</v>
      </c>
      <c r="O25" s="84">
        <v>6226.9</v>
      </c>
      <c r="P25" s="84">
        <v>1176.7000000000007</v>
      </c>
      <c r="Q25" s="286"/>
      <c r="R25" s="282"/>
      <c r="S25" s="282"/>
      <c r="T25" s="282"/>
      <c r="U25" s="282"/>
      <c r="V25" s="282"/>
      <c r="W25" s="282"/>
      <c r="X25" s="282"/>
      <c r="Y25" s="282"/>
      <c r="Z25" s="282"/>
      <c r="AA25" s="282"/>
      <c r="AB25" s="282"/>
      <c r="AC25" s="282"/>
      <c r="AD25" s="282"/>
      <c r="AE25" s="282"/>
    </row>
    <row r="26" spans="1:31" ht="13.5" customHeight="1">
      <c r="A26" s="263">
        <v>1985</v>
      </c>
      <c r="B26" s="84">
        <v>2714.3</v>
      </c>
      <c r="C26" s="84">
        <v>198.6</v>
      </c>
      <c r="D26" s="84">
        <v>2912.9</v>
      </c>
      <c r="E26" s="84">
        <v>175.7</v>
      </c>
      <c r="F26" s="84">
        <v>1109.9000000000001</v>
      </c>
      <c r="G26" s="84">
        <v>5839.7</v>
      </c>
      <c r="H26" s="84">
        <v>7125.3</v>
      </c>
      <c r="I26" s="84">
        <v>685</v>
      </c>
      <c r="J26" s="84">
        <v>1414.9</v>
      </c>
      <c r="K26" s="84">
        <v>2099.6</v>
      </c>
      <c r="L26" s="84">
        <v>3800</v>
      </c>
      <c r="M26" s="84">
        <v>2462.3000000000002</v>
      </c>
      <c r="N26" s="314" t="s">
        <v>394</v>
      </c>
      <c r="O26" s="84">
        <v>6262.3</v>
      </c>
      <c r="P26" s="84">
        <v>1676.3000000000011</v>
      </c>
      <c r="Q26" s="286"/>
      <c r="R26" s="282"/>
      <c r="S26" s="282"/>
      <c r="T26" s="282"/>
      <c r="U26" s="282"/>
      <c r="V26" s="282"/>
      <c r="W26" s="282"/>
      <c r="X26" s="282"/>
      <c r="Y26" s="282"/>
      <c r="Z26" s="282"/>
      <c r="AA26" s="282"/>
      <c r="AB26" s="282"/>
      <c r="AC26" s="282"/>
      <c r="AD26" s="282"/>
      <c r="AE26" s="282"/>
    </row>
    <row r="27" spans="1:31" ht="13.5" customHeight="1">
      <c r="A27" s="263">
        <v>1986</v>
      </c>
      <c r="B27" s="84">
        <v>298.39999999999998</v>
      </c>
      <c r="C27" s="84">
        <v>294.10000000000002</v>
      </c>
      <c r="D27" s="84">
        <v>592.5</v>
      </c>
      <c r="E27" s="84">
        <v>1444.6</v>
      </c>
      <c r="F27" s="84">
        <v>1228.5999999999999</v>
      </c>
      <c r="G27" s="84">
        <v>5908.9</v>
      </c>
      <c r="H27" s="84">
        <v>8582.1</v>
      </c>
      <c r="I27" s="84">
        <v>723</v>
      </c>
      <c r="J27" s="84">
        <v>1136.5</v>
      </c>
      <c r="K27" s="84">
        <v>1859.5</v>
      </c>
      <c r="L27" s="84">
        <v>3612.2</v>
      </c>
      <c r="M27" s="84">
        <v>2592.5</v>
      </c>
      <c r="N27" s="314" t="s">
        <v>394</v>
      </c>
      <c r="O27" s="84">
        <v>6204.7</v>
      </c>
      <c r="P27" s="84">
        <v>1110.4000000000005</v>
      </c>
      <c r="Q27" s="286"/>
      <c r="R27" s="282"/>
      <c r="S27" s="282"/>
      <c r="T27" s="282"/>
      <c r="U27" s="282"/>
      <c r="V27" s="282"/>
      <c r="W27" s="282"/>
      <c r="X27" s="282"/>
      <c r="Y27" s="282"/>
      <c r="Z27" s="282"/>
      <c r="AA27" s="282"/>
      <c r="AB27" s="282"/>
      <c r="AC27" s="282"/>
      <c r="AD27" s="282"/>
      <c r="AE27" s="282"/>
    </row>
    <row r="28" spans="1:31" ht="13.5" customHeight="1">
      <c r="A28" s="263">
        <v>1987</v>
      </c>
      <c r="B28" s="84">
        <v>7.1</v>
      </c>
      <c r="C28" s="84">
        <v>297.7</v>
      </c>
      <c r="D28" s="84">
        <v>304.8</v>
      </c>
      <c r="E28" s="84">
        <v>2062.1999999999998</v>
      </c>
      <c r="F28" s="84">
        <v>1617.6</v>
      </c>
      <c r="G28" s="84">
        <v>6091.3</v>
      </c>
      <c r="H28" s="84">
        <v>9771.1</v>
      </c>
      <c r="I28" s="84">
        <v>703</v>
      </c>
      <c r="J28" s="84">
        <v>1116.8</v>
      </c>
      <c r="K28" s="84">
        <v>1819.8</v>
      </c>
      <c r="L28" s="84">
        <v>3892.3</v>
      </c>
      <c r="M28" s="84">
        <v>2551.6</v>
      </c>
      <c r="N28" s="314" t="s">
        <v>394</v>
      </c>
      <c r="O28" s="84">
        <v>6443.9</v>
      </c>
      <c r="P28" s="84">
        <v>1812.2000000000007</v>
      </c>
      <c r="Q28" s="286"/>
      <c r="R28" s="282"/>
      <c r="S28" s="282"/>
      <c r="T28" s="282"/>
      <c r="U28" s="282"/>
      <c r="V28" s="282"/>
      <c r="W28" s="282"/>
      <c r="X28" s="282"/>
      <c r="Y28" s="282"/>
      <c r="Z28" s="282"/>
      <c r="AA28" s="282"/>
      <c r="AB28" s="282"/>
      <c r="AC28" s="282"/>
      <c r="AD28" s="282"/>
      <c r="AE28" s="282"/>
    </row>
    <row r="29" spans="1:31" ht="13.5" customHeight="1">
      <c r="A29" s="263">
        <v>1988</v>
      </c>
      <c r="B29" s="84">
        <v>-271.5</v>
      </c>
      <c r="C29" s="84">
        <v>478.1</v>
      </c>
      <c r="D29" s="84">
        <v>206.60000000000002</v>
      </c>
      <c r="E29" s="84">
        <v>2503.1999999999998</v>
      </c>
      <c r="F29" s="84">
        <v>1744.1</v>
      </c>
      <c r="G29" s="84">
        <v>5887.5</v>
      </c>
      <c r="H29" s="84">
        <v>10134.799999999999</v>
      </c>
      <c r="I29" s="84">
        <v>672</v>
      </c>
      <c r="J29" s="84">
        <v>846.9</v>
      </c>
      <c r="K29" s="84">
        <v>1518.9</v>
      </c>
      <c r="L29" s="84">
        <v>4394.6000000000004</v>
      </c>
      <c r="M29" s="84">
        <v>2359.4</v>
      </c>
      <c r="N29" s="314" t="s">
        <v>394</v>
      </c>
      <c r="O29" s="84">
        <v>6754</v>
      </c>
      <c r="P29" s="84">
        <v>2068.5</v>
      </c>
      <c r="Q29" s="286"/>
      <c r="R29" s="282"/>
      <c r="S29" s="282"/>
      <c r="T29" s="282"/>
      <c r="U29" s="282"/>
      <c r="V29" s="282"/>
      <c r="W29" s="282"/>
      <c r="X29" s="282"/>
      <c r="Y29" s="282"/>
      <c r="Z29" s="282"/>
      <c r="AA29" s="282"/>
      <c r="AB29" s="282"/>
      <c r="AC29" s="282"/>
      <c r="AD29" s="282"/>
      <c r="AE29" s="282"/>
    </row>
    <row r="30" spans="1:31" ht="13.5" customHeight="1">
      <c r="A30" s="263">
        <v>1989</v>
      </c>
      <c r="B30" s="84">
        <v>51.4</v>
      </c>
      <c r="C30" s="84">
        <v>564.5</v>
      </c>
      <c r="D30" s="84">
        <v>615.9</v>
      </c>
      <c r="E30" s="84">
        <v>2832.2</v>
      </c>
      <c r="F30" s="84">
        <v>1649.7</v>
      </c>
      <c r="G30" s="84">
        <v>6163.9</v>
      </c>
      <c r="H30" s="84">
        <v>10645.8</v>
      </c>
      <c r="I30" s="84">
        <v>693</v>
      </c>
      <c r="J30" s="84">
        <v>1026.9000000000001</v>
      </c>
      <c r="K30" s="84">
        <v>1719.9</v>
      </c>
      <c r="L30" s="84">
        <v>4397.7</v>
      </c>
      <c r="M30" s="84">
        <v>2678.7</v>
      </c>
      <c r="N30" s="314" t="s">
        <v>394</v>
      </c>
      <c r="O30" s="84">
        <v>7076.4</v>
      </c>
      <c r="P30" s="84">
        <v>2465.3999999999996</v>
      </c>
      <c r="Q30" s="286"/>
      <c r="R30" s="282"/>
      <c r="S30" s="282"/>
      <c r="T30" s="282"/>
      <c r="U30" s="282"/>
      <c r="V30" s="282"/>
      <c r="W30" s="282"/>
      <c r="X30" s="282"/>
      <c r="Y30" s="282"/>
      <c r="Z30" s="282"/>
      <c r="AA30" s="282"/>
      <c r="AB30" s="282"/>
      <c r="AC30" s="282"/>
      <c r="AD30" s="282"/>
      <c r="AE30" s="282"/>
    </row>
    <row r="31" spans="1:31" ht="13.5" customHeight="1">
      <c r="A31" s="263">
        <v>1990</v>
      </c>
      <c r="B31" s="84">
        <v>507.7</v>
      </c>
      <c r="C31" s="84">
        <v>547.29999999999995</v>
      </c>
      <c r="D31" s="84">
        <v>1055</v>
      </c>
      <c r="E31" s="84">
        <v>2793.5</v>
      </c>
      <c r="F31" s="84">
        <v>1557.1</v>
      </c>
      <c r="G31" s="84">
        <v>6390.6</v>
      </c>
      <c r="H31" s="84">
        <v>10741.2</v>
      </c>
      <c r="I31" s="84">
        <v>735</v>
      </c>
      <c r="J31" s="84">
        <v>1226.5</v>
      </c>
      <c r="K31" s="84">
        <v>1961.5</v>
      </c>
      <c r="L31" s="84">
        <v>4168.3</v>
      </c>
      <c r="M31" s="84">
        <v>3095.7</v>
      </c>
      <c r="N31" s="314" t="s">
        <v>394</v>
      </c>
      <c r="O31" s="84">
        <v>7264</v>
      </c>
      <c r="P31" s="84">
        <v>2570.7000000000007</v>
      </c>
      <c r="Q31" s="286"/>
      <c r="R31" s="282"/>
      <c r="S31" s="282"/>
      <c r="T31" s="282"/>
      <c r="U31" s="282"/>
      <c r="V31" s="282"/>
      <c r="W31" s="282"/>
      <c r="X31" s="282"/>
      <c r="Y31" s="282"/>
      <c r="Z31" s="282"/>
      <c r="AA31" s="282"/>
      <c r="AB31" s="282"/>
      <c r="AC31" s="282"/>
      <c r="AD31" s="282"/>
      <c r="AE31" s="282"/>
    </row>
    <row r="32" spans="1:31" ht="13.5" customHeight="1">
      <c r="A32" s="263">
        <v>1991</v>
      </c>
      <c r="B32" s="84">
        <v>110.4</v>
      </c>
      <c r="C32" s="84">
        <v>298.8</v>
      </c>
      <c r="D32" s="84">
        <v>409.20000000000005</v>
      </c>
      <c r="E32" s="84">
        <v>2772.9</v>
      </c>
      <c r="F32" s="84">
        <v>1564.7</v>
      </c>
      <c r="G32" s="84">
        <v>6463.9</v>
      </c>
      <c r="H32" s="84">
        <v>10801.5</v>
      </c>
      <c r="I32" s="84">
        <v>747.8</v>
      </c>
      <c r="J32" s="84">
        <v>1310.4000000000001</v>
      </c>
      <c r="K32" s="84">
        <v>2058.1999999999998</v>
      </c>
      <c r="L32" s="84">
        <v>4198</v>
      </c>
      <c r="M32" s="84">
        <v>3133.4</v>
      </c>
      <c r="N32" s="314" t="s">
        <v>394</v>
      </c>
      <c r="O32" s="84">
        <v>7331.4</v>
      </c>
      <c r="P32" s="84">
        <v>1821.1000000000022</v>
      </c>
      <c r="Q32" s="286"/>
      <c r="R32" s="282"/>
      <c r="S32" s="282"/>
      <c r="T32" s="282"/>
      <c r="U32" s="282"/>
      <c r="V32" s="282"/>
      <c r="W32" s="282"/>
      <c r="X32" s="282"/>
      <c r="Y32" s="282"/>
      <c r="Z32" s="282"/>
      <c r="AA32" s="282"/>
      <c r="AB32" s="282"/>
      <c r="AC32" s="282"/>
      <c r="AD32" s="282"/>
      <c r="AE32" s="282"/>
    </row>
    <row r="33" spans="1:31" ht="13.5" customHeight="1">
      <c r="A33" s="263">
        <v>1992</v>
      </c>
      <c r="B33" s="84">
        <v>-47.9</v>
      </c>
      <c r="C33" s="84">
        <v>284.5</v>
      </c>
      <c r="D33" s="84">
        <v>236.6</v>
      </c>
      <c r="E33" s="84">
        <v>3240</v>
      </c>
      <c r="F33" s="84">
        <v>1452.9</v>
      </c>
      <c r="G33" s="84">
        <v>7724.2</v>
      </c>
      <c r="H33" s="84">
        <v>12417.1</v>
      </c>
      <c r="I33" s="84">
        <v>697.9</v>
      </c>
      <c r="J33" s="84">
        <v>1579.5</v>
      </c>
      <c r="K33" s="84">
        <v>2277.4</v>
      </c>
      <c r="L33" s="84">
        <v>3661.5</v>
      </c>
      <c r="M33" s="84">
        <v>3319.5</v>
      </c>
      <c r="N33" s="314" t="s">
        <v>394</v>
      </c>
      <c r="O33" s="84">
        <v>6981</v>
      </c>
      <c r="P33" s="84">
        <v>3395.3000000000011</v>
      </c>
      <c r="Q33" s="286"/>
      <c r="R33" s="282"/>
      <c r="S33" s="282"/>
      <c r="T33" s="282"/>
      <c r="U33" s="282"/>
      <c r="V33" s="282"/>
      <c r="W33" s="282"/>
      <c r="X33" s="282"/>
      <c r="Y33" s="282"/>
      <c r="Z33" s="282"/>
      <c r="AA33" s="282"/>
      <c r="AB33" s="282"/>
      <c r="AC33" s="282"/>
      <c r="AD33" s="282"/>
      <c r="AE33" s="282"/>
    </row>
    <row r="34" spans="1:31" ht="13.5" customHeight="1">
      <c r="A34" s="263">
        <v>1993</v>
      </c>
      <c r="B34" s="84">
        <v>1915.2</v>
      </c>
      <c r="C34" s="84">
        <v>858.4</v>
      </c>
      <c r="D34" s="84">
        <v>2773.6</v>
      </c>
      <c r="E34" s="84">
        <v>2218.3000000000002</v>
      </c>
      <c r="F34" s="84">
        <v>1404.3</v>
      </c>
      <c r="G34" s="84">
        <v>7994.1</v>
      </c>
      <c r="H34" s="84">
        <v>11616.7</v>
      </c>
      <c r="I34" s="84">
        <v>748.5</v>
      </c>
      <c r="J34" s="84">
        <v>1743.5</v>
      </c>
      <c r="K34" s="84">
        <v>2492</v>
      </c>
      <c r="L34" s="84">
        <v>3598.9</v>
      </c>
      <c r="M34" s="84">
        <v>3388.8</v>
      </c>
      <c r="N34" s="84">
        <v>875.3</v>
      </c>
      <c r="O34" s="84">
        <v>7863</v>
      </c>
      <c r="P34" s="84">
        <v>4035.3000000000011</v>
      </c>
      <c r="Q34" s="286"/>
      <c r="R34" s="282"/>
      <c r="S34" s="282"/>
      <c r="T34" s="282"/>
      <c r="U34" s="282"/>
      <c r="V34" s="282"/>
      <c r="W34" s="282"/>
      <c r="X34" s="282"/>
      <c r="Y34" s="282"/>
      <c r="Z34" s="282"/>
      <c r="AA34" s="282"/>
      <c r="AB34" s="282"/>
      <c r="AC34" s="282"/>
      <c r="AD34" s="282"/>
      <c r="AE34" s="282"/>
    </row>
    <row r="35" spans="1:31" ht="13.5" customHeight="1">
      <c r="A35" s="263">
        <v>1994</v>
      </c>
      <c r="B35" s="84">
        <v>3310.5</v>
      </c>
      <c r="C35" s="84">
        <v>1861.7</v>
      </c>
      <c r="D35" s="84">
        <v>5172.2</v>
      </c>
      <c r="E35" s="84">
        <v>1809.6</v>
      </c>
      <c r="F35" s="84">
        <v>1444</v>
      </c>
      <c r="G35" s="84">
        <v>7436.1</v>
      </c>
      <c r="H35" s="84">
        <v>10689.7</v>
      </c>
      <c r="I35" s="84">
        <v>744.6</v>
      </c>
      <c r="J35" s="84">
        <v>2327.6999999999998</v>
      </c>
      <c r="K35" s="84">
        <v>3072.3</v>
      </c>
      <c r="L35" s="84">
        <v>3340.3</v>
      </c>
      <c r="M35" s="84">
        <v>3687.9</v>
      </c>
      <c r="N35" s="84">
        <v>1817.2</v>
      </c>
      <c r="O35" s="84">
        <v>8845.4</v>
      </c>
      <c r="P35" s="84">
        <v>3944.2000000000007</v>
      </c>
      <c r="Q35" s="286"/>
      <c r="R35" s="282"/>
      <c r="S35" s="282"/>
      <c r="T35" s="282"/>
      <c r="U35" s="282"/>
      <c r="V35" s="282"/>
      <c r="W35" s="282"/>
      <c r="X35" s="282"/>
      <c r="Y35" s="282"/>
      <c r="Z35" s="282"/>
      <c r="AA35" s="282"/>
      <c r="AB35" s="282"/>
      <c r="AC35" s="282"/>
      <c r="AD35" s="282"/>
      <c r="AE35" s="282"/>
    </row>
    <row r="36" spans="1:31" ht="13.5" customHeight="1">
      <c r="A36" s="263">
        <v>1995</v>
      </c>
      <c r="B36" s="84">
        <v>3810.8</v>
      </c>
      <c r="C36" s="84">
        <v>974.60797119140625</v>
      </c>
      <c r="D36" s="84">
        <v>4785.4079711914064</v>
      </c>
      <c r="E36" s="84">
        <v>1296.1739501953125</v>
      </c>
      <c r="F36" s="84">
        <v>1688.69384765625</v>
      </c>
      <c r="G36" s="84">
        <v>8437.4736328125</v>
      </c>
      <c r="H36" s="84">
        <v>11422.341430664063</v>
      </c>
      <c r="I36" s="84">
        <v>832.8310546875</v>
      </c>
      <c r="J36" s="84">
        <v>2474.509033203125</v>
      </c>
      <c r="K36" s="84">
        <v>3307.340087890625</v>
      </c>
      <c r="L36" s="84">
        <v>3033.2451171875</v>
      </c>
      <c r="M36" s="84">
        <v>4112.39892578125</v>
      </c>
      <c r="N36" s="84">
        <v>2194.089111328125</v>
      </c>
      <c r="O36" s="84">
        <v>9339.733154296875</v>
      </c>
      <c r="P36" s="84">
        <v>3560.676159667968</v>
      </c>
      <c r="Q36" s="286"/>
      <c r="R36" s="282"/>
      <c r="S36" s="282"/>
      <c r="T36" s="282"/>
      <c r="U36" s="282"/>
      <c r="V36" s="282"/>
      <c r="W36" s="282"/>
      <c r="X36" s="282"/>
      <c r="Y36" s="282"/>
      <c r="Z36" s="282"/>
      <c r="AA36" s="282"/>
      <c r="AB36" s="282"/>
      <c r="AC36" s="282"/>
      <c r="AD36" s="282"/>
      <c r="AE36" s="282"/>
    </row>
    <row r="37" spans="1:31" ht="13.5" customHeight="1">
      <c r="A37" s="263">
        <v>1996</v>
      </c>
      <c r="B37" s="84">
        <v>3588.7</v>
      </c>
      <c r="C37" s="84">
        <v>1187.93896484375</v>
      </c>
      <c r="D37" s="84">
        <v>4776.6389648437498</v>
      </c>
      <c r="E37" s="84">
        <v>638.68463134765625</v>
      </c>
      <c r="F37" s="84">
        <v>1725.728271484375</v>
      </c>
      <c r="G37" s="84">
        <v>9609.2412109375</v>
      </c>
      <c r="H37" s="84">
        <v>11973.654113769531</v>
      </c>
      <c r="I37" s="84">
        <v>909.79998779296875</v>
      </c>
      <c r="J37" s="84">
        <v>2406.35693359375</v>
      </c>
      <c r="K37" s="84">
        <v>3316.1569213867187</v>
      </c>
      <c r="L37" s="84">
        <v>2746.841064453125</v>
      </c>
      <c r="M37" s="84">
        <v>4305.2529296875</v>
      </c>
      <c r="N37" s="84">
        <v>2967.785888671875</v>
      </c>
      <c r="O37" s="84">
        <v>10019.8798828125</v>
      </c>
      <c r="P37" s="84">
        <v>3414.2562744140632</v>
      </c>
      <c r="Q37" s="286"/>
      <c r="R37" s="282"/>
      <c r="S37" s="282"/>
      <c r="T37" s="282"/>
      <c r="U37" s="282"/>
      <c r="V37" s="282"/>
      <c r="W37" s="282"/>
      <c r="X37" s="282"/>
      <c r="Y37" s="282"/>
      <c r="Z37" s="282"/>
      <c r="AA37" s="282"/>
      <c r="AB37" s="282"/>
      <c r="AC37" s="282"/>
      <c r="AD37" s="282"/>
      <c r="AE37" s="282"/>
    </row>
    <row r="38" spans="1:31" ht="13.5" customHeight="1">
      <c r="A38" s="263">
        <v>1997</v>
      </c>
      <c r="B38" s="84">
        <v>4785.7</v>
      </c>
      <c r="C38" s="84">
        <v>1065.989990234375</v>
      </c>
      <c r="D38" s="84">
        <v>5851.6899902343748</v>
      </c>
      <c r="E38" s="84">
        <v>1523.755859375</v>
      </c>
      <c r="F38" s="84">
        <v>2107.5869140625</v>
      </c>
      <c r="G38" s="84">
        <v>11323.1</v>
      </c>
      <c r="H38" s="84">
        <v>14954.390625</v>
      </c>
      <c r="I38" s="84">
        <v>1063.031982421875</v>
      </c>
      <c r="J38" s="84">
        <v>2835.181884765625</v>
      </c>
      <c r="K38" s="84">
        <v>3898.2138671875</v>
      </c>
      <c r="L38" s="84">
        <v>2765.174072265625</v>
      </c>
      <c r="M38" s="84">
        <v>4903.830078125</v>
      </c>
      <c r="N38" s="84">
        <v>3351.589111328125</v>
      </c>
      <c r="O38" s="84">
        <v>11020.59326171875</v>
      </c>
      <c r="P38" s="84">
        <v>5887.2734863281257</v>
      </c>
      <c r="Q38" s="286"/>
      <c r="R38" s="282"/>
      <c r="S38" s="282"/>
      <c r="T38" s="282"/>
      <c r="U38" s="282"/>
      <c r="V38" s="282"/>
      <c r="W38" s="282"/>
      <c r="X38" s="282"/>
      <c r="Y38" s="282"/>
      <c r="Z38" s="282"/>
      <c r="AA38" s="282"/>
      <c r="AB38" s="282"/>
      <c r="AC38" s="282"/>
      <c r="AD38" s="282"/>
      <c r="AE38" s="282"/>
    </row>
    <row r="39" spans="1:31" ht="13.5" customHeight="1">
      <c r="A39" s="263">
        <v>1998</v>
      </c>
      <c r="B39" s="84">
        <v>5224.6000000000004</v>
      </c>
      <c r="C39" s="84">
        <v>1375.6519775390625</v>
      </c>
      <c r="D39" s="84">
        <v>6600.2519775390629</v>
      </c>
      <c r="E39" s="84">
        <v>1304.2559814453125</v>
      </c>
      <c r="F39" s="84">
        <v>1877.9420166015625</v>
      </c>
      <c r="G39" s="84">
        <v>11324.576171875</v>
      </c>
      <c r="H39" s="84">
        <v>14506.774169921875</v>
      </c>
      <c r="I39" s="84">
        <v>1020.133056640625</v>
      </c>
      <c r="J39" s="84">
        <v>3052.2470703125</v>
      </c>
      <c r="K39" s="84">
        <v>4072.380126953125</v>
      </c>
      <c r="L39" s="84">
        <v>3611.902099609375</v>
      </c>
      <c r="M39" s="84">
        <v>5324.4482421875</v>
      </c>
      <c r="N39" s="84">
        <v>3885.1669921875</v>
      </c>
      <c r="O39" s="84">
        <v>12821.517333984375</v>
      </c>
      <c r="P39" s="84">
        <v>4213.128686523436</v>
      </c>
      <c r="Q39" s="286"/>
      <c r="R39" s="282"/>
      <c r="S39" s="282"/>
      <c r="T39" s="282"/>
      <c r="U39" s="282"/>
      <c r="V39" s="282"/>
      <c r="W39" s="282"/>
      <c r="X39" s="282"/>
      <c r="Y39" s="282"/>
      <c r="Z39" s="282"/>
      <c r="AA39" s="282"/>
      <c r="AB39" s="282"/>
      <c r="AC39" s="282"/>
      <c r="AD39" s="282"/>
      <c r="AE39" s="282"/>
    </row>
    <row r="40" spans="1:31" ht="13.5" customHeight="1">
      <c r="A40" s="263">
        <v>1999</v>
      </c>
      <c r="B40" s="84">
        <v>6192.2</v>
      </c>
      <c r="C40" s="84">
        <v>913.31500244140625</v>
      </c>
      <c r="D40" s="84">
        <v>7105.5150024414061</v>
      </c>
      <c r="E40" s="84">
        <v>641.74493408203125</v>
      </c>
      <c r="F40" s="84">
        <v>1791.914306640625</v>
      </c>
      <c r="G40" s="84">
        <v>13316.6884765625</v>
      </c>
      <c r="H40" s="84">
        <v>15750.347717285156</v>
      </c>
      <c r="I40" s="84">
        <v>1292.4169921875</v>
      </c>
      <c r="J40" s="84">
        <v>2989.52099609375</v>
      </c>
      <c r="K40" s="84">
        <v>4281.93798828125</v>
      </c>
      <c r="L40" s="84">
        <v>3288.43408203125</v>
      </c>
      <c r="M40" s="84">
        <v>5487.10888671875</v>
      </c>
      <c r="N40" s="84">
        <v>4158.31494140625</v>
      </c>
      <c r="O40" s="84">
        <v>12933.85791015625</v>
      </c>
      <c r="P40" s="84">
        <v>5640.0668212890632</v>
      </c>
      <c r="Q40" s="286"/>
      <c r="R40" s="282"/>
      <c r="S40" s="282"/>
      <c r="T40" s="282"/>
      <c r="U40" s="282"/>
      <c r="V40" s="282"/>
      <c r="W40" s="282"/>
      <c r="X40" s="282"/>
      <c r="Y40" s="282"/>
      <c r="Z40" s="282"/>
      <c r="AA40" s="282"/>
      <c r="AB40" s="282"/>
      <c r="AC40" s="282"/>
      <c r="AD40" s="282"/>
      <c r="AE40" s="282"/>
    </row>
    <row r="41" spans="1:31" ht="13.5" customHeight="1">
      <c r="A41" s="263">
        <v>2000</v>
      </c>
      <c r="B41" s="84">
        <v>9021.7000000000007</v>
      </c>
      <c r="C41" s="84">
        <v>1455.344970703125</v>
      </c>
      <c r="D41" s="84">
        <v>10477.044970703126</v>
      </c>
      <c r="E41" s="84">
        <v>-2069.015380859375</v>
      </c>
      <c r="F41" s="84">
        <v>1537.409423828125</v>
      </c>
      <c r="G41" s="84">
        <v>15007.236328125</v>
      </c>
      <c r="H41" s="84">
        <v>14475.63037109375</v>
      </c>
      <c r="I41" s="84">
        <v>1270.9639892578125</v>
      </c>
      <c r="J41" s="84">
        <v>3616.22412109375</v>
      </c>
      <c r="K41" s="84">
        <v>4887.1881103515625</v>
      </c>
      <c r="L41" s="84">
        <v>3281.202880859375</v>
      </c>
      <c r="M41" s="84">
        <v>5796.51806640625</v>
      </c>
      <c r="N41" s="84">
        <v>5253.81298828125</v>
      </c>
      <c r="O41" s="84">
        <v>14331.533935546875</v>
      </c>
      <c r="P41" s="84">
        <v>5733.9532958984382</v>
      </c>
      <c r="Q41" s="286"/>
      <c r="R41" s="282"/>
      <c r="S41" s="282"/>
      <c r="T41" s="282"/>
      <c r="U41" s="282"/>
      <c r="V41" s="282"/>
      <c r="W41" s="282"/>
      <c r="X41" s="282"/>
      <c r="Y41" s="282"/>
      <c r="Z41" s="282"/>
      <c r="AA41" s="282"/>
      <c r="AB41" s="282"/>
      <c r="AC41" s="282"/>
      <c r="AD41" s="282"/>
      <c r="AE41" s="282"/>
    </row>
    <row r="42" spans="1:31" ht="13.5" customHeight="1">
      <c r="A42" s="263">
        <v>2001</v>
      </c>
      <c r="B42" s="84">
        <v>11946.9</v>
      </c>
      <c r="C42" s="84">
        <v>-158.60600280761719</v>
      </c>
      <c r="D42" s="84">
        <v>11788.293997192382</v>
      </c>
      <c r="E42" s="84">
        <v>-3427.0791015625</v>
      </c>
      <c r="F42" s="84">
        <v>2970.457763671875</v>
      </c>
      <c r="G42" s="84">
        <v>15552.388671875</v>
      </c>
      <c r="H42" s="84">
        <v>15095.767333984375</v>
      </c>
      <c r="I42" s="84">
        <v>1373.466064453125</v>
      </c>
      <c r="J42" s="84">
        <v>5322.13525390625</v>
      </c>
      <c r="K42" s="84">
        <v>6695.601318359375</v>
      </c>
      <c r="L42" s="84">
        <v>3869.741943359375</v>
      </c>
      <c r="M42" s="84">
        <v>6634.29638671875</v>
      </c>
      <c r="N42" s="84">
        <v>4995.42041015625</v>
      </c>
      <c r="O42" s="84">
        <v>15499.458740234375</v>
      </c>
      <c r="P42" s="84">
        <v>4689.0012725830093</v>
      </c>
      <c r="Q42" s="286"/>
      <c r="R42" s="282"/>
      <c r="S42" s="282"/>
      <c r="T42" s="282"/>
      <c r="U42" s="282"/>
      <c r="V42" s="282"/>
      <c r="W42" s="282"/>
      <c r="X42" s="282"/>
      <c r="Y42" s="282"/>
      <c r="Z42" s="282"/>
      <c r="AA42" s="282"/>
      <c r="AB42" s="282"/>
      <c r="AC42" s="282"/>
      <c r="AD42" s="282"/>
      <c r="AE42" s="282"/>
    </row>
    <row r="43" spans="1:31" ht="13.5" customHeight="1">
      <c r="A43" s="263">
        <v>2002</v>
      </c>
      <c r="B43" s="84">
        <v>12343.5</v>
      </c>
      <c r="C43" s="84">
        <v>339.06698608398437</v>
      </c>
      <c r="D43" s="84">
        <v>12682.566986083984</v>
      </c>
      <c r="E43" s="84">
        <v>-3796.726806640625</v>
      </c>
      <c r="F43" s="84">
        <v>2841.934326171875</v>
      </c>
      <c r="G43" s="84">
        <v>16890.037109375</v>
      </c>
      <c r="H43" s="84">
        <v>15935.24462890625</v>
      </c>
      <c r="I43" s="84">
        <v>1501.801025390625</v>
      </c>
      <c r="J43" s="84">
        <v>5829.77880859375</v>
      </c>
      <c r="K43" s="84">
        <v>7331.579833984375</v>
      </c>
      <c r="L43" s="84">
        <v>3399.875</v>
      </c>
      <c r="M43" s="84">
        <v>6778.662109375</v>
      </c>
      <c r="N43" s="84">
        <v>5513.09326171875</v>
      </c>
      <c r="O43" s="84">
        <v>15691.63037109375</v>
      </c>
      <c r="P43" s="84">
        <v>5594.6014099121094</v>
      </c>
      <c r="Q43" s="286"/>
      <c r="R43" s="282"/>
      <c r="S43" s="282"/>
      <c r="T43" s="282"/>
      <c r="U43" s="282"/>
      <c r="V43" s="282"/>
      <c r="W43" s="282"/>
      <c r="X43" s="282"/>
      <c r="Y43" s="282"/>
      <c r="Z43" s="282"/>
      <c r="AA43" s="282"/>
      <c r="AB43" s="282"/>
      <c r="AC43" s="282"/>
      <c r="AD43" s="282"/>
      <c r="AE43" s="282"/>
    </row>
    <row r="44" spans="1:31" ht="13.5" customHeight="1">
      <c r="A44" s="263">
        <v>2003</v>
      </c>
      <c r="B44" s="84">
        <v>13881</v>
      </c>
      <c r="C44" s="84">
        <v>-250.0050048828125</v>
      </c>
      <c r="D44" s="84">
        <v>13630.994995117188</v>
      </c>
      <c r="E44" s="84">
        <v>-5040.81201171875</v>
      </c>
      <c r="F44" s="84">
        <v>2041.2978515625</v>
      </c>
      <c r="G44" s="84">
        <v>18405.78515625</v>
      </c>
      <c r="H44" s="84">
        <v>15406.27099609375</v>
      </c>
      <c r="I44" s="84">
        <v>1708.5841064453125</v>
      </c>
      <c r="J44" s="84">
        <v>5600.8408203125</v>
      </c>
      <c r="K44" s="84">
        <v>7309.4249267578125</v>
      </c>
      <c r="L44" s="84">
        <v>3019.60791015625</v>
      </c>
      <c r="M44" s="84">
        <v>8264.23828125</v>
      </c>
      <c r="N44" s="84">
        <v>4296.138671875</v>
      </c>
      <c r="O44" s="84">
        <v>15579.98486328125</v>
      </c>
      <c r="P44" s="84">
        <v>6147.856201171875</v>
      </c>
      <c r="Q44" s="286"/>
      <c r="R44" s="282"/>
      <c r="S44" s="282"/>
      <c r="T44" s="282"/>
      <c r="U44" s="282"/>
      <c r="V44" s="282"/>
      <c r="W44" s="282"/>
      <c r="X44" s="282"/>
      <c r="Y44" s="282"/>
      <c r="Z44" s="282"/>
      <c r="AA44" s="282"/>
      <c r="AB44" s="282"/>
      <c r="AC44" s="282"/>
      <c r="AD44" s="282"/>
      <c r="AE44" s="282"/>
    </row>
    <row r="45" spans="1:31" ht="13.5" customHeight="1">
      <c r="A45" s="263">
        <v>2004</v>
      </c>
      <c r="B45" s="84">
        <v>18880.400000000001</v>
      </c>
      <c r="C45" s="84">
        <v>3280.068115234375</v>
      </c>
      <c r="D45" s="84">
        <v>22160.468115234376</v>
      </c>
      <c r="E45" s="84">
        <v>-10762.8310546875</v>
      </c>
      <c r="F45" s="84">
        <v>2143.731201171875</v>
      </c>
      <c r="G45" s="84">
        <v>22242.888671875</v>
      </c>
      <c r="H45" s="84">
        <v>13623.788818359375</v>
      </c>
      <c r="I45" s="84">
        <v>1957.405029296875</v>
      </c>
      <c r="J45" s="84">
        <v>6420.23291015625</v>
      </c>
      <c r="K45" s="84">
        <v>8377.637939453125</v>
      </c>
      <c r="L45" s="84">
        <v>3511.113037109375</v>
      </c>
      <c r="M45" s="84">
        <v>8952.419921875</v>
      </c>
      <c r="N45" s="84">
        <v>6987.81982421875</v>
      </c>
      <c r="O45" s="84">
        <v>19451.352783203125</v>
      </c>
      <c r="P45" s="84">
        <v>7955.2662109375015</v>
      </c>
      <c r="Q45" s="286"/>
      <c r="R45" s="282"/>
      <c r="S45" s="282"/>
      <c r="T45" s="282"/>
      <c r="U45" s="282"/>
      <c r="V45" s="282"/>
      <c r="W45" s="282"/>
      <c r="X45" s="282"/>
      <c r="Y45" s="282"/>
      <c r="Z45" s="282"/>
      <c r="AA45" s="282"/>
      <c r="AB45" s="282"/>
      <c r="AC45" s="282"/>
      <c r="AD45" s="282"/>
      <c r="AE45" s="282"/>
    </row>
    <row r="46" spans="1:31" ht="13.5" customHeight="1">
      <c r="A46" s="263">
        <v>2005</v>
      </c>
      <c r="B46" s="84">
        <v>30179.9</v>
      </c>
      <c r="C46" s="84">
        <v>1609.6</v>
      </c>
      <c r="D46" s="84">
        <v>31789.5</v>
      </c>
      <c r="E46" s="84">
        <v>-15302.3</v>
      </c>
      <c r="F46" s="314" t="s">
        <v>565</v>
      </c>
      <c r="G46" s="84">
        <v>26956.6</v>
      </c>
      <c r="H46" s="84">
        <v>11628.7</v>
      </c>
      <c r="I46" s="84">
        <v>2425.4</v>
      </c>
      <c r="J46" s="84">
        <v>9890.7000000000007</v>
      </c>
      <c r="K46" s="84">
        <v>12316.1</v>
      </c>
      <c r="L46" s="84">
        <v>5729</v>
      </c>
      <c r="M46" s="84">
        <v>9967.2999999999993</v>
      </c>
      <c r="N46" s="84">
        <v>7362.3</v>
      </c>
      <c r="O46" s="84">
        <v>23058.6</v>
      </c>
      <c r="P46" s="84">
        <v>8043.5</v>
      </c>
      <c r="Q46" s="286"/>
      <c r="R46" s="282"/>
      <c r="S46" s="282"/>
      <c r="T46" s="282"/>
      <c r="U46" s="282"/>
      <c r="V46" s="282"/>
      <c r="W46" s="282"/>
      <c r="X46" s="282"/>
      <c r="Y46" s="282"/>
      <c r="Z46" s="282"/>
      <c r="AA46" s="282"/>
      <c r="AB46" s="282"/>
      <c r="AC46" s="282"/>
      <c r="AD46" s="282"/>
      <c r="AE46" s="282"/>
    </row>
    <row r="47" spans="1:31" ht="13.5" customHeight="1">
      <c r="A47" s="263">
        <v>2006</v>
      </c>
      <c r="B47" s="84">
        <v>40640.199999999997</v>
      </c>
      <c r="C47" s="84">
        <v>6276</v>
      </c>
      <c r="D47" s="84">
        <v>46916.2</v>
      </c>
      <c r="E47" s="84">
        <v>-19634.2</v>
      </c>
      <c r="F47" s="314" t="s">
        <v>566</v>
      </c>
      <c r="G47" s="84">
        <v>31333.7</v>
      </c>
      <c r="H47" s="84">
        <v>11686.4</v>
      </c>
      <c r="I47" s="84">
        <v>2654.4</v>
      </c>
      <c r="J47" s="84">
        <v>10853.5</v>
      </c>
      <c r="K47" s="84">
        <v>13507.9</v>
      </c>
      <c r="L47" s="84">
        <v>7828.4</v>
      </c>
      <c r="M47" s="84">
        <v>11523.7</v>
      </c>
      <c r="N47" s="84">
        <v>10505.5</v>
      </c>
      <c r="O47" s="84">
        <v>29857.5</v>
      </c>
      <c r="P47" s="84">
        <v>15237.2</v>
      </c>
      <c r="Q47" s="286"/>
      <c r="R47" s="282"/>
      <c r="S47" s="282"/>
      <c r="T47" s="282"/>
      <c r="U47" s="282"/>
      <c r="V47" s="282"/>
      <c r="W47" s="282"/>
      <c r="X47" s="282"/>
      <c r="Y47" s="282"/>
      <c r="Z47" s="282"/>
      <c r="AA47" s="282"/>
      <c r="AB47" s="282"/>
      <c r="AC47" s="282"/>
      <c r="AD47" s="282"/>
      <c r="AE47" s="282"/>
    </row>
    <row r="48" spans="1:31" ht="13.5" customHeight="1">
      <c r="A48" s="263">
        <v>2007</v>
      </c>
      <c r="B48" s="84">
        <v>41576.6</v>
      </c>
      <c r="C48" s="84">
        <v>5617.9</v>
      </c>
      <c r="D48" s="84">
        <v>47194.400000000001</v>
      </c>
      <c r="E48" s="84">
        <v>-26277</v>
      </c>
      <c r="F48" s="314" t="s">
        <v>567</v>
      </c>
      <c r="G48" s="84">
        <v>37635.199999999997</v>
      </c>
      <c r="H48" s="84">
        <v>11342.3</v>
      </c>
      <c r="I48" s="84">
        <v>3182.8</v>
      </c>
      <c r="J48" s="84">
        <v>11939.3</v>
      </c>
      <c r="K48" s="84">
        <v>15122.1</v>
      </c>
      <c r="L48" s="84">
        <v>9186.1</v>
      </c>
      <c r="M48" s="84">
        <v>13001.7</v>
      </c>
      <c r="N48" s="84">
        <v>11923.5</v>
      </c>
      <c r="O48" s="84">
        <v>34111.199999999997</v>
      </c>
      <c r="P48" s="84">
        <v>9303.4</v>
      </c>
      <c r="Q48" s="286"/>
      <c r="R48" s="282"/>
      <c r="S48" s="282"/>
      <c r="T48" s="282"/>
      <c r="U48" s="282"/>
      <c r="V48" s="282"/>
      <c r="W48" s="282"/>
      <c r="X48" s="282"/>
      <c r="Y48" s="282"/>
      <c r="Z48" s="282"/>
      <c r="AA48" s="282"/>
      <c r="AB48" s="282"/>
      <c r="AC48" s="282"/>
      <c r="AD48" s="282"/>
      <c r="AE48" s="282"/>
    </row>
    <row r="49" spans="1:31" ht="13.5" customHeight="1">
      <c r="A49" s="263">
        <v>2008</v>
      </c>
      <c r="B49" s="84">
        <v>58225.7</v>
      </c>
      <c r="C49" s="84">
        <v>7842.6</v>
      </c>
      <c r="D49" s="84">
        <v>66068.3</v>
      </c>
      <c r="E49" s="84">
        <v>-36021.599999999999</v>
      </c>
      <c r="F49" s="314" t="s">
        <v>568</v>
      </c>
      <c r="G49" s="84">
        <v>43103.8</v>
      </c>
      <c r="H49" s="84">
        <v>7059.9</v>
      </c>
      <c r="I49" s="84">
        <v>3433.7</v>
      </c>
      <c r="J49" s="84">
        <v>13226</v>
      </c>
      <c r="K49" s="84">
        <v>16659.7</v>
      </c>
      <c r="L49" s="84">
        <v>11680.2</v>
      </c>
      <c r="M49" s="84">
        <v>13830.6</v>
      </c>
      <c r="N49" s="84">
        <v>16112.7</v>
      </c>
      <c r="O49" s="84">
        <v>41623.5</v>
      </c>
      <c r="P49" s="84">
        <v>14845</v>
      </c>
      <c r="Q49" s="286"/>
      <c r="R49" s="282"/>
      <c r="S49" s="282"/>
      <c r="T49" s="282"/>
      <c r="U49" s="282"/>
      <c r="V49" s="282"/>
      <c r="W49" s="282"/>
      <c r="X49" s="282"/>
      <c r="Y49" s="282"/>
      <c r="Z49" s="282"/>
      <c r="AA49" s="282"/>
      <c r="AB49" s="282"/>
      <c r="AC49" s="282"/>
      <c r="AD49" s="282"/>
      <c r="AE49" s="282"/>
    </row>
    <row r="50" spans="1:31" ht="13.5" customHeight="1">
      <c r="A50" s="263">
        <v>2009</v>
      </c>
      <c r="B50" s="84">
        <v>51805.1</v>
      </c>
      <c r="C50" s="84">
        <v>12409.7</v>
      </c>
      <c r="D50" s="84">
        <v>64214.7</v>
      </c>
      <c r="E50" s="84">
        <v>-21712.2</v>
      </c>
      <c r="F50" s="314" t="s">
        <v>569</v>
      </c>
      <c r="G50" s="84">
        <v>41244.6</v>
      </c>
      <c r="H50" s="84">
        <v>19509.400000000001</v>
      </c>
      <c r="I50" s="84">
        <v>3850</v>
      </c>
      <c r="J50" s="84">
        <v>19310.3</v>
      </c>
      <c r="K50" s="84">
        <v>23160.3</v>
      </c>
      <c r="L50" s="84">
        <v>12681.5</v>
      </c>
      <c r="M50" s="84">
        <v>17702.599999999999</v>
      </c>
      <c r="N50" s="84">
        <v>22930.1</v>
      </c>
      <c r="O50" s="84">
        <v>53314.2</v>
      </c>
      <c r="P50" s="313">
        <v>7249.7</v>
      </c>
      <c r="Q50" s="286"/>
      <c r="R50" s="282"/>
      <c r="S50" s="282"/>
      <c r="T50" s="282"/>
      <c r="U50" s="282"/>
      <c r="V50" s="282"/>
      <c r="W50" s="282"/>
      <c r="X50" s="282"/>
      <c r="Y50" s="282"/>
      <c r="Z50" s="282"/>
      <c r="AA50" s="282"/>
      <c r="AB50" s="282"/>
      <c r="AC50" s="282"/>
      <c r="AD50" s="282"/>
      <c r="AE50" s="282"/>
    </row>
    <row r="51" spans="1:31" ht="13.5" customHeight="1">
      <c r="A51" s="263">
        <v>2010</v>
      </c>
      <c r="B51" s="84">
        <v>55447.8</v>
      </c>
      <c r="C51" s="138">
        <v>9297.5</v>
      </c>
      <c r="D51" s="313">
        <v>64745.3</v>
      </c>
      <c r="E51" s="84">
        <v>-21837.4</v>
      </c>
      <c r="F51" s="314" t="s">
        <v>570</v>
      </c>
      <c r="G51" s="84">
        <v>39933.1</v>
      </c>
      <c r="H51" s="84">
        <v>18068.7</v>
      </c>
      <c r="I51" s="84">
        <v>4242.3999999999996</v>
      </c>
      <c r="J51" s="84">
        <v>21040.7</v>
      </c>
      <c r="K51" s="84">
        <v>25283.1</v>
      </c>
      <c r="L51" s="84">
        <v>10981.4</v>
      </c>
      <c r="M51" s="84">
        <v>19953.3</v>
      </c>
      <c r="N51" s="84">
        <v>18926.3</v>
      </c>
      <c r="O51" s="84">
        <v>49861</v>
      </c>
      <c r="P51" s="84">
        <v>7669.9</v>
      </c>
      <c r="Q51" s="286"/>
      <c r="R51" s="282"/>
      <c r="S51" s="282"/>
      <c r="T51" s="282"/>
      <c r="U51" s="282"/>
      <c r="V51" s="282"/>
      <c r="W51" s="282"/>
      <c r="X51" s="282"/>
      <c r="Y51" s="282"/>
      <c r="Z51" s="282"/>
      <c r="AA51" s="282"/>
      <c r="AB51" s="282"/>
      <c r="AC51" s="282"/>
      <c r="AD51" s="282"/>
      <c r="AE51" s="282"/>
    </row>
    <row r="52" spans="1:31" ht="13.5" customHeight="1">
      <c r="A52" s="263">
        <v>2011</v>
      </c>
      <c r="B52" s="84">
        <v>60730.8</v>
      </c>
      <c r="C52" s="138">
        <v>11330.7</v>
      </c>
      <c r="D52" s="84">
        <v>72061.5</v>
      </c>
      <c r="E52" s="84">
        <v>-24135.7</v>
      </c>
      <c r="F52" s="314" t="s">
        <v>571</v>
      </c>
      <c r="G52" s="84">
        <v>41975.5</v>
      </c>
      <c r="H52" s="84">
        <v>17807.5</v>
      </c>
      <c r="I52" s="84">
        <v>4689.8999999999996</v>
      </c>
      <c r="J52" s="84">
        <v>26494.9</v>
      </c>
      <c r="K52" s="84">
        <v>31184.799999999999</v>
      </c>
      <c r="L52" s="84">
        <v>10356</v>
      </c>
      <c r="M52" s="84">
        <v>22468.400000000001</v>
      </c>
      <c r="N52" s="84">
        <v>19510.099999999999</v>
      </c>
      <c r="O52" s="84">
        <v>52334.5</v>
      </c>
      <c r="P52" s="84">
        <v>6349.7</v>
      </c>
      <c r="Q52" s="286"/>
      <c r="R52" s="282"/>
      <c r="S52" s="282"/>
      <c r="T52" s="282"/>
      <c r="U52" s="282"/>
      <c r="V52" s="282"/>
      <c r="W52" s="282"/>
      <c r="X52" s="282"/>
      <c r="Y52" s="282"/>
      <c r="Z52" s="282"/>
      <c r="AA52" s="282"/>
      <c r="AB52" s="282"/>
      <c r="AC52" s="282"/>
      <c r="AD52" s="282"/>
      <c r="AE52" s="282"/>
    </row>
    <row r="53" spans="1:31" ht="13.5" customHeight="1">
      <c r="A53" s="263">
        <v>2012</v>
      </c>
      <c r="B53" s="84">
        <v>56476.6</v>
      </c>
      <c r="C53" s="138">
        <v>15549.1</v>
      </c>
      <c r="D53" s="84">
        <v>72025.7</v>
      </c>
      <c r="E53" s="84">
        <v>-15814.7</v>
      </c>
      <c r="F53" s="314" t="s">
        <v>572</v>
      </c>
      <c r="G53" s="84">
        <v>44208.800000000003</v>
      </c>
      <c r="H53" s="84">
        <v>28350.9</v>
      </c>
      <c r="I53" s="84">
        <v>5395.5</v>
      </c>
      <c r="J53" s="84">
        <v>30285.4</v>
      </c>
      <c r="K53" s="84">
        <v>35680.9</v>
      </c>
      <c r="L53" s="84">
        <v>10391.9</v>
      </c>
      <c r="M53" s="84">
        <v>24748.5</v>
      </c>
      <c r="N53" s="84">
        <v>23458</v>
      </c>
      <c r="O53" s="84">
        <v>58598.3</v>
      </c>
      <c r="P53" s="84">
        <v>6097.4</v>
      </c>
      <c r="Q53" s="286"/>
      <c r="R53" s="282"/>
      <c r="S53" s="282"/>
      <c r="T53" s="282"/>
      <c r="U53" s="282"/>
      <c r="V53" s="282"/>
      <c r="W53" s="282"/>
      <c r="X53" s="282"/>
      <c r="Y53" s="282"/>
      <c r="Z53" s="282"/>
      <c r="AA53" s="282"/>
      <c r="AB53" s="282"/>
      <c r="AC53" s="282"/>
      <c r="AD53" s="282"/>
      <c r="AE53" s="282"/>
    </row>
    <row r="54" spans="1:31" ht="13.5" customHeight="1">
      <c r="A54" s="263">
        <v>2013</v>
      </c>
      <c r="B54" s="84">
        <v>62058.400000000001</v>
      </c>
      <c r="C54" s="84">
        <v>15079.8</v>
      </c>
      <c r="D54" s="84">
        <v>77138.2</v>
      </c>
      <c r="E54" s="84">
        <v>-18893.2</v>
      </c>
      <c r="F54" s="314" t="s">
        <v>573</v>
      </c>
      <c r="G54" s="84">
        <v>45855.199999999997</v>
      </c>
      <c r="H54" s="84">
        <v>26926.799999999999</v>
      </c>
      <c r="I54" s="84">
        <v>6050</v>
      </c>
      <c r="J54" s="84">
        <v>34073.599999999999</v>
      </c>
      <c r="K54" s="84">
        <v>40123.599999999999</v>
      </c>
      <c r="L54" s="84">
        <v>9473.2000000000007</v>
      </c>
      <c r="M54" s="84">
        <v>27437.8</v>
      </c>
      <c r="N54" s="84">
        <v>21618.9</v>
      </c>
      <c r="O54" s="84">
        <v>58529.9</v>
      </c>
      <c r="P54" s="84">
        <v>5411.5</v>
      </c>
      <c r="Q54" s="286"/>
      <c r="R54" s="282"/>
      <c r="S54" s="282"/>
      <c r="T54" s="282"/>
      <c r="U54" s="282"/>
      <c r="V54" s="282"/>
      <c r="W54" s="282"/>
      <c r="X54" s="282"/>
      <c r="Y54" s="282"/>
      <c r="Z54" s="282"/>
      <c r="AA54" s="282"/>
      <c r="AB54" s="282"/>
      <c r="AC54" s="282"/>
      <c r="AD54" s="282"/>
      <c r="AE54" s="282"/>
    </row>
    <row r="55" spans="1:31" ht="13.5" customHeight="1">
      <c r="A55" s="263">
        <v>2014</v>
      </c>
      <c r="B55" s="84">
        <v>69783.8</v>
      </c>
      <c r="C55" s="84">
        <v>14472.5</v>
      </c>
      <c r="D55" s="84">
        <v>84256.3</v>
      </c>
      <c r="E55" s="84">
        <v>-25970.2</v>
      </c>
      <c r="F55" s="314" t="s">
        <v>574</v>
      </c>
      <c r="G55" s="84">
        <v>49148</v>
      </c>
      <c r="H55" s="84">
        <v>23140.7</v>
      </c>
      <c r="I55" s="84">
        <v>6895.1</v>
      </c>
      <c r="J55" s="84">
        <v>40824.1</v>
      </c>
      <c r="K55" s="84">
        <v>47719.199999999997</v>
      </c>
      <c r="L55" s="84">
        <v>9509.7000000000007</v>
      </c>
      <c r="M55" s="84">
        <v>29899.5</v>
      </c>
      <c r="N55" s="84">
        <v>20961.8</v>
      </c>
      <c r="O55" s="84">
        <v>60371</v>
      </c>
      <c r="P55" s="314" t="s">
        <v>575</v>
      </c>
      <c r="Q55" s="286"/>
      <c r="R55" s="282"/>
      <c r="S55" s="282"/>
      <c r="T55" s="282"/>
      <c r="U55" s="282"/>
      <c r="V55" s="282"/>
      <c r="W55" s="282"/>
      <c r="X55" s="282"/>
      <c r="Y55" s="282"/>
      <c r="Z55" s="282"/>
      <c r="AA55" s="282"/>
      <c r="AB55" s="282"/>
      <c r="AC55" s="282"/>
      <c r="AD55" s="282"/>
      <c r="AE55" s="282"/>
    </row>
    <row r="56" spans="1:31" ht="13.5" customHeight="1">
      <c r="A56" s="263">
        <v>2015</v>
      </c>
      <c r="B56" s="84">
        <v>60602.5</v>
      </c>
      <c r="C56" s="84">
        <v>17316.2</v>
      </c>
      <c r="D56" s="84">
        <v>77918.8</v>
      </c>
      <c r="E56" s="84">
        <v>-23011.599999999999</v>
      </c>
      <c r="F56" s="84">
        <v>-41.6</v>
      </c>
      <c r="G56" s="84">
        <v>52478.2</v>
      </c>
      <c r="H56" s="84">
        <v>29425</v>
      </c>
      <c r="I56" s="84">
        <v>7649.8</v>
      </c>
      <c r="J56" s="84">
        <v>36604.199999999997</v>
      </c>
      <c r="K56" s="84">
        <v>44254</v>
      </c>
      <c r="L56" s="84">
        <v>9729.6</v>
      </c>
      <c r="M56" s="84">
        <v>31886.9</v>
      </c>
      <c r="N56" s="84">
        <v>22249.7</v>
      </c>
      <c r="O56" s="84">
        <v>63866.3</v>
      </c>
      <c r="P56" s="314" t="s">
        <v>576</v>
      </c>
      <c r="Q56" s="286"/>
      <c r="R56" s="282"/>
      <c r="S56" s="282"/>
      <c r="T56" s="282"/>
      <c r="U56" s="282"/>
      <c r="V56" s="282"/>
      <c r="W56" s="282"/>
      <c r="X56" s="282"/>
      <c r="Y56" s="282"/>
      <c r="Z56" s="282"/>
      <c r="AA56" s="282"/>
      <c r="AB56" s="282"/>
      <c r="AC56" s="282"/>
      <c r="AD56" s="282"/>
      <c r="AE56" s="282"/>
    </row>
    <row r="57" spans="1:31" ht="13.5" customHeight="1">
      <c r="A57" s="263">
        <v>2016</v>
      </c>
      <c r="B57" s="84">
        <v>60467.199999999997</v>
      </c>
      <c r="C57" s="84">
        <v>18472.2</v>
      </c>
      <c r="D57" s="84">
        <v>78939.3</v>
      </c>
      <c r="E57" s="84">
        <v>-21566.400000000001</v>
      </c>
      <c r="F57" s="84">
        <v>-37.9</v>
      </c>
      <c r="G57" s="84">
        <v>54189.4</v>
      </c>
      <c r="H57" s="84">
        <v>32585.1</v>
      </c>
      <c r="I57" s="84">
        <v>7846.6</v>
      </c>
      <c r="J57" s="84">
        <v>37537.199999999997</v>
      </c>
      <c r="K57" s="84">
        <v>45383.8</v>
      </c>
      <c r="L57" s="84">
        <v>10622.2</v>
      </c>
      <c r="M57" s="84">
        <v>32630.2</v>
      </c>
      <c r="N57" s="84">
        <v>23866.3</v>
      </c>
      <c r="O57" s="84">
        <v>67118.7</v>
      </c>
      <c r="P57" s="314">
        <v>-978</v>
      </c>
      <c r="Q57" s="286"/>
      <c r="R57" s="282"/>
      <c r="S57" s="282"/>
      <c r="T57" s="282"/>
      <c r="U57" s="282"/>
      <c r="V57" s="282"/>
      <c r="W57" s="282"/>
      <c r="X57" s="282"/>
      <c r="Y57" s="282"/>
      <c r="Z57" s="282"/>
      <c r="AA57" s="282"/>
      <c r="AB57" s="282"/>
      <c r="AC57" s="282"/>
      <c r="AD57" s="282"/>
      <c r="AE57" s="282"/>
    </row>
    <row r="58" spans="1:31" ht="13.5" customHeight="1">
      <c r="A58" s="385">
        <v>2017</v>
      </c>
      <c r="B58" s="86">
        <v>53004.5</v>
      </c>
      <c r="C58" s="86">
        <v>18755.3</v>
      </c>
      <c r="D58" s="86">
        <v>71759.8</v>
      </c>
      <c r="E58" s="86">
        <v>-16623.3</v>
      </c>
      <c r="F58" s="86">
        <v>-37.4</v>
      </c>
      <c r="G58" s="86">
        <v>56945.1</v>
      </c>
      <c r="H58" s="86">
        <v>40284.400000000001</v>
      </c>
      <c r="I58" s="86">
        <v>8104.1</v>
      </c>
      <c r="J58" s="86">
        <v>35908.699999999997</v>
      </c>
      <c r="K58" s="86">
        <v>44012.7</v>
      </c>
      <c r="L58" s="86">
        <v>10163.5</v>
      </c>
      <c r="M58" s="86">
        <v>32578.3</v>
      </c>
      <c r="N58" s="86">
        <v>23986.1</v>
      </c>
      <c r="O58" s="86">
        <v>66728</v>
      </c>
      <c r="P58" s="400">
        <v>1303.5</v>
      </c>
      <c r="Q58" s="286"/>
      <c r="R58" s="282"/>
      <c r="S58" s="282"/>
      <c r="T58" s="282"/>
      <c r="U58" s="282"/>
      <c r="V58" s="282"/>
      <c r="W58" s="282"/>
      <c r="X58" s="282"/>
      <c r="Y58" s="282"/>
      <c r="Z58" s="282"/>
      <c r="AA58" s="282"/>
      <c r="AB58" s="282"/>
      <c r="AC58" s="282"/>
      <c r="AD58" s="282"/>
      <c r="AE58" s="282"/>
    </row>
    <row r="59" spans="1:31" s="178" customFormat="1" ht="16.5" customHeight="1">
      <c r="A59" s="291" t="s">
        <v>352</v>
      </c>
      <c r="B59" s="175"/>
      <c r="C59" s="175"/>
      <c r="D59" s="175"/>
      <c r="E59" s="177"/>
      <c r="F59" s="175"/>
      <c r="G59" s="175"/>
      <c r="H59" s="175"/>
      <c r="I59" s="175"/>
      <c r="J59" s="175"/>
      <c r="K59" s="175"/>
      <c r="L59" s="175"/>
      <c r="M59" s="175"/>
      <c r="N59" s="175"/>
      <c r="O59" s="175"/>
      <c r="P59" s="175"/>
      <c r="Q59" s="176"/>
      <c r="R59" s="176"/>
      <c r="S59" s="176"/>
      <c r="T59" s="176"/>
      <c r="U59" s="176"/>
      <c r="V59" s="176"/>
      <c r="W59" s="176"/>
      <c r="X59" s="176"/>
      <c r="Y59" s="176"/>
      <c r="Z59" s="176"/>
      <c r="AA59" s="176"/>
      <c r="AB59" s="176"/>
      <c r="AC59" s="176"/>
      <c r="AD59" s="176"/>
      <c r="AE59" s="176"/>
    </row>
    <row r="60" spans="1:31" ht="21" customHeight="1">
      <c r="A60" s="302"/>
      <c r="B60"/>
      <c r="C60"/>
      <c r="D60"/>
      <c r="E60"/>
      <c r="F60"/>
      <c r="G60"/>
      <c r="H60"/>
      <c r="I60"/>
      <c r="J60"/>
      <c r="K60"/>
      <c r="L60"/>
      <c r="M60"/>
      <c r="N60"/>
      <c r="O60"/>
      <c r="P60"/>
      <c r="Q60" s="282"/>
      <c r="R60" s="282"/>
      <c r="S60" s="282"/>
      <c r="T60" s="282"/>
      <c r="U60" s="282"/>
      <c r="V60" s="282"/>
      <c r="W60" s="282"/>
      <c r="X60" s="282"/>
      <c r="Y60" s="282"/>
      <c r="Z60" s="282"/>
      <c r="AA60" s="282"/>
      <c r="AB60" s="282"/>
      <c r="AC60" s="282"/>
      <c r="AD60" s="282"/>
      <c r="AE60" s="282"/>
    </row>
    <row r="61" spans="1:31" ht="14.4">
      <c r="A61" s="282"/>
      <c r="B61"/>
      <c r="C61"/>
      <c r="D61"/>
      <c r="E61"/>
      <c r="F61"/>
      <c r="G61"/>
      <c r="H61"/>
      <c r="I61"/>
      <c r="J61"/>
      <c r="K61"/>
      <c r="L61"/>
      <c r="M61"/>
      <c r="N61"/>
      <c r="O61"/>
      <c r="P61"/>
      <c r="Q61"/>
      <c r="R61"/>
      <c r="S61"/>
      <c r="T61"/>
      <c r="U61"/>
      <c r="V61"/>
      <c r="W61"/>
      <c r="X61"/>
      <c r="Y61"/>
      <c r="Z61"/>
      <c r="AA61"/>
      <c r="AB61" s="282"/>
      <c r="AC61" s="282"/>
      <c r="AD61" s="282"/>
      <c r="AE61" s="282"/>
    </row>
    <row r="62" spans="1:31" ht="14.4">
      <c r="A62" s="282"/>
      <c r="B62"/>
      <c r="C62"/>
      <c r="D62"/>
      <c r="E62"/>
      <c r="F62"/>
      <c r="G62"/>
      <c r="H62"/>
      <c r="I62"/>
      <c r="J62"/>
      <c r="K62"/>
      <c r="L62"/>
      <c r="M62"/>
      <c r="N62"/>
      <c r="O62"/>
      <c r="P62"/>
      <c r="Q62"/>
      <c r="R62"/>
      <c r="S62"/>
      <c r="T62"/>
      <c r="U62"/>
      <c r="V62"/>
      <c r="W62"/>
      <c r="X62"/>
      <c r="Y62"/>
      <c r="Z62"/>
      <c r="AA62"/>
      <c r="AB62" s="282"/>
      <c r="AC62" s="282"/>
      <c r="AD62" s="282"/>
      <c r="AE62" s="282"/>
    </row>
    <row r="63" spans="1:31" ht="14.4">
      <c r="A63" s="282"/>
      <c r="B63"/>
      <c r="C63"/>
      <c r="D63"/>
      <c r="E63"/>
      <c r="F63"/>
      <c r="G63"/>
      <c r="H63"/>
      <c r="I63"/>
      <c r="J63"/>
      <c r="K63"/>
      <c r="L63"/>
      <c r="M63"/>
      <c r="N63"/>
      <c r="O63"/>
      <c r="P63"/>
      <c r="Q63"/>
      <c r="R63"/>
      <c r="S63"/>
      <c r="T63"/>
      <c r="U63"/>
      <c r="V63"/>
      <c r="W63"/>
      <c r="X63"/>
      <c r="Y63"/>
      <c r="Z63"/>
      <c r="AA63"/>
      <c r="AB63" s="282"/>
      <c r="AC63" s="282"/>
      <c r="AD63" s="282"/>
      <c r="AE63" s="282"/>
    </row>
    <row r="64" spans="1:31" ht="14.4">
      <c r="A64" s="282"/>
      <c r="B64"/>
      <c r="C64"/>
      <c r="D64"/>
      <c r="E64"/>
      <c r="F64"/>
      <c r="G64"/>
      <c r="H64"/>
      <c r="I64"/>
      <c r="J64"/>
      <c r="K64"/>
      <c r="L64"/>
      <c r="M64"/>
      <c r="N64"/>
      <c r="O64"/>
      <c r="P64"/>
      <c r="Q64"/>
      <c r="R64"/>
      <c r="S64"/>
      <c r="T64"/>
      <c r="U64"/>
      <c r="V64"/>
      <c r="W64"/>
      <c r="X64"/>
      <c r="Y64"/>
      <c r="Z64"/>
      <c r="AA64"/>
      <c r="AB64" s="282"/>
      <c r="AC64" s="282"/>
      <c r="AD64" s="282"/>
      <c r="AE64" s="282"/>
    </row>
    <row r="65" spans="1:31" ht="14.4">
      <c r="A65" s="282"/>
      <c r="B65"/>
      <c r="C65"/>
      <c r="D65"/>
      <c r="E65"/>
      <c r="F65"/>
      <c r="G65"/>
      <c r="H65"/>
      <c r="I65"/>
      <c r="J65"/>
      <c r="K65"/>
      <c r="L65"/>
      <c r="M65"/>
      <c r="N65"/>
      <c r="O65"/>
      <c r="P65"/>
      <c r="Q65"/>
      <c r="R65"/>
      <c r="S65"/>
      <c r="T65"/>
      <c r="U65"/>
      <c r="V65"/>
      <c r="W65"/>
      <c r="X65"/>
      <c r="Y65"/>
      <c r="Z65"/>
      <c r="AA65"/>
      <c r="AB65" s="282"/>
      <c r="AC65" s="282"/>
      <c r="AD65" s="282"/>
      <c r="AE65" s="282"/>
    </row>
    <row r="66" spans="1:31" ht="14.4">
      <c r="A66" s="282"/>
      <c r="B66"/>
      <c r="C66"/>
      <c r="D66"/>
      <c r="E66"/>
      <c r="F66"/>
      <c r="G66"/>
      <c r="H66"/>
      <c r="I66"/>
      <c r="J66"/>
      <c r="K66"/>
      <c r="L66"/>
      <c r="M66"/>
      <c r="N66"/>
      <c r="O66"/>
      <c r="P66"/>
      <c r="Q66"/>
      <c r="R66"/>
      <c r="S66"/>
      <c r="T66"/>
      <c r="U66"/>
      <c r="V66"/>
      <c r="W66"/>
      <c r="X66"/>
      <c r="Y66"/>
      <c r="Z66"/>
      <c r="AA66"/>
      <c r="AB66" s="282"/>
      <c r="AC66" s="282"/>
      <c r="AD66" s="282"/>
      <c r="AE66" s="282"/>
    </row>
    <row r="67" spans="1:31" ht="14.4">
      <c r="A67" s="282"/>
      <c r="B67"/>
      <c r="C67"/>
      <c r="D67"/>
      <c r="E67"/>
      <c r="F67"/>
      <c r="G67"/>
      <c r="H67"/>
      <c r="I67"/>
      <c r="J67"/>
      <c r="K67"/>
      <c r="L67"/>
      <c r="M67"/>
      <c r="N67"/>
      <c r="O67"/>
      <c r="P67"/>
      <c r="Q67"/>
      <c r="R67"/>
      <c r="S67"/>
      <c r="T67"/>
      <c r="U67"/>
      <c r="V67"/>
      <c r="W67"/>
      <c r="X67"/>
      <c r="Y67"/>
      <c r="Z67"/>
      <c r="AA67"/>
      <c r="AB67" s="282"/>
      <c r="AC67" s="282"/>
      <c r="AD67" s="282"/>
      <c r="AE67" s="282"/>
    </row>
    <row r="68" spans="1:31" ht="14.4">
      <c r="A68" s="282"/>
      <c r="B68"/>
      <c r="C68"/>
      <c r="D68"/>
      <c r="E68"/>
      <c r="F68"/>
      <c r="G68"/>
      <c r="H68"/>
      <c r="I68"/>
      <c r="J68"/>
      <c r="K68"/>
      <c r="L68"/>
      <c r="M68"/>
      <c r="N68"/>
      <c r="O68"/>
      <c r="P68"/>
      <c r="Q68"/>
      <c r="R68"/>
      <c r="S68"/>
      <c r="T68"/>
      <c r="U68"/>
      <c r="V68"/>
      <c r="W68"/>
      <c r="X68"/>
      <c r="Y68"/>
      <c r="Z68"/>
      <c r="AA68"/>
      <c r="AB68" s="282"/>
      <c r="AC68" s="282"/>
      <c r="AD68" s="282"/>
      <c r="AE68" s="282"/>
    </row>
    <row r="69" spans="1:31" ht="14.4">
      <c r="A69" s="282"/>
      <c r="B69" s="349"/>
      <c r="C69" s="349"/>
      <c r="D69" s="349"/>
      <c r="E69" s="349"/>
      <c r="F69"/>
      <c r="G69" s="349"/>
      <c r="H69" s="349"/>
      <c r="I69" s="349"/>
      <c r="J69" s="349"/>
      <c r="K69" s="349"/>
      <c r="L69" s="349"/>
      <c r="M69" s="349"/>
      <c r="N69" s="349"/>
      <c r="O69" s="349"/>
      <c r="P69"/>
      <c r="Q69"/>
      <c r="R69"/>
      <c r="S69"/>
      <c r="T69"/>
      <c r="U69"/>
      <c r="V69"/>
      <c r="W69"/>
      <c r="X69"/>
      <c r="Y69"/>
      <c r="Z69"/>
      <c r="AA69"/>
      <c r="AB69" s="282"/>
      <c r="AC69" s="282"/>
      <c r="AD69" s="282"/>
      <c r="AE69" s="282"/>
    </row>
    <row r="70" spans="1:31" ht="14.4">
      <c r="A70" s="282"/>
      <c r="B70" s="349"/>
      <c r="C70" s="349"/>
      <c r="D70" s="349"/>
      <c r="E70" s="349"/>
      <c r="F70"/>
      <c r="G70" s="349"/>
      <c r="H70" s="349"/>
      <c r="I70" s="349"/>
      <c r="J70" s="349"/>
      <c r="K70" s="349"/>
      <c r="L70" s="349"/>
      <c r="M70" s="349"/>
      <c r="N70" s="349"/>
      <c r="O70" s="349"/>
      <c r="P70"/>
      <c r="Q70"/>
      <c r="R70"/>
      <c r="S70"/>
      <c r="T70"/>
      <c r="U70"/>
      <c r="V70"/>
      <c r="W70"/>
      <c r="X70"/>
      <c r="Y70"/>
      <c r="Z70"/>
      <c r="AA70"/>
      <c r="AB70" s="282"/>
      <c r="AC70" s="282"/>
      <c r="AD70" s="282"/>
      <c r="AE70" s="282"/>
    </row>
    <row r="71" spans="1:31" ht="14.4">
      <c r="A71" s="282"/>
      <c r="B71" s="349"/>
      <c r="C71" s="349"/>
      <c r="D71" s="349"/>
      <c r="E71" s="349"/>
      <c r="F71"/>
      <c r="G71" s="349"/>
      <c r="H71" s="349"/>
      <c r="I71" s="349"/>
      <c r="J71" s="349"/>
      <c r="K71" s="349"/>
      <c r="L71" s="349"/>
      <c r="M71" s="349"/>
      <c r="N71" s="349"/>
      <c r="O71" s="349"/>
      <c r="P71"/>
      <c r="Q71"/>
      <c r="R71"/>
      <c r="S71"/>
      <c r="T71"/>
      <c r="U71"/>
      <c r="V71"/>
      <c r="W71"/>
      <c r="X71"/>
      <c r="Y71"/>
      <c r="Z71"/>
      <c r="AA71"/>
      <c r="AB71" s="282"/>
      <c r="AC71" s="282"/>
      <c r="AD71" s="282"/>
      <c r="AE71" s="282"/>
    </row>
    <row r="72" spans="1:31" ht="14.4">
      <c r="A72" s="282"/>
      <c r="B72" s="349"/>
      <c r="C72" s="349"/>
      <c r="D72" s="349"/>
      <c r="E72" s="349"/>
      <c r="F72"/>
      <c r="G72" s="349"/>
      <c r="H72" s="349"/>
      <c r="I72" s="349"/>
      <c r="J72" s="349"/>
      <c r="K72" s="349"/>
      <c r="L72" s="349"/>
      <c r="M72" s="349"/>
      <c r="N72" s="349"/>
      <c r="O72" s="349"/>
      <c r="P72" s="349"/>
      <c r="Q72"/>
      <c r="R72"/>
      <c r="S72"/>
      <c r="T72"/>
      <c r="U72"/>
      <c r="V72"/>
      <c r="W72"/>
      <c r="X72"/>
      <c r="Y72"/>
      <c r="Z72"/>
      <c r="AA72"/>
      <c r="AB72" s="282"/>
      <c r="AC72" s="282"/>
      <c r="AD72" s="282"/>
      <c r="AE72" s="282"/>
    </row>
    <row r="73" spans="1:31" ht="14.4">
      <c r="A73" s="282"/>
      <c r="B73" s="52"/>
      <c r="C73" s="163"/>
      <c r="D73" s="175"/>
      <c r="E73"/>
      <c r="F73"/>
      <c r="G73"/>
      <c r="H73"/>
      <c r="I73"/>
      <c r="J73"/>
      <c r="K73"/>
      <c r="L73"/>
      <c r="M73" s="52"/>
      <c r="N73" s="52"/>
      <c r="O73" s="175"/>
      <c r="P73" s="175"/>
      <c r="Q73" s="282"/>
      <c r="R73" s="282"/>
      <c r="S73" s="282"/>
      <c r="T73" s="282"/>
      <c r="U73" s="282"/>
      <c r="V73" s="282"/>
      <c r="W73" s="282"/>
      <c r="X73" s="282"/>
      <c r="Y73" s="282"/>
      <c r="Z73" s="282"/>
      <c r="AA73" s="282"/>
      <c r="AB73" s="282"/>
      <c r="AC73" s="282"/>
      <c r="AD73" s="282"/>
      <c r="AE73" s="282"/>
    </row>
    <row r="74" spans="1:31">
      <c r="A74" s="282"/>
      <c r="B74" s="52"/>
      <c r="C74" s="52"/>
      <c r="D74" s="52"/>
      <c r="E74" s="52"/>
      <c r="F74" s="52"/>
      <c r="G74" s="52"/>
      <c r="H74" s="52"/>
      <c r="I74" s="52"/>
      <c r="J74" s="52"/>
      <c r="K74" s="52"/>
      <c r="L74" s="52"/>
      <c r="M74" s="52"/>
      <c r="N74" s="52"/>
      <c r="O74" s="52"/>
      <c r="P74" s="52"/>
      <c r="Q74" s="282"/>
      <c r="R74" s="282"/>
      <c r="S74" s="282"/>
      <c r="T74" s="282"/>
      <c r="U74" s="282"/>
      <c r="V74" s="282"/>
      <c r="W74" s="282"/>
      <c r="X74" s="282"/>
      <c r="Y74" s="282"/>
      <c r="Z74" s="282"/>
      <c r="AA74" s="282"/>
      <c r="AB74" s="282"/>
      <c r="AC74" s="282"/>
      <c r="AD74" s="282"/>
      <c r="AE74" s="282"/>
    </row>
    <row r="75" spans="1:31">
      <c r="A75" s="282"/>
      <c r="B75" s="52"/>
      <c r="C75" s="52"/>
      <c r="D75" s="52"/>
      <c r="E75" s="52"/>
      <c r="F75" s="52"/>
      <c r="G75" s="52"/>
      <c r="H75" s="52"/>
      <c r="I75" s="52"/>
      <c r="J75" s="52"/>
      <c r="K75" s="52"/>
      <c r="L75" s="52"/>
      <c r="M75" s="52"/>
      <c r="N75" s="52"/>
      <c r="O75" s="52"/>
      <c r="P75" s="52"/>
      <c r="Q75" s="282"/>
      <c r="R75" s="282"/>
      <c r="S75" s="282"/>
      <c r="T75" s="282"/>
      <c r="U75" s="282"/>
      <c r="V75" s="282"/>
      <c r="W75" s="282"/>
      <c r="X75" s="282"/>
      <c r="Y75" s="282"/>
      <c r="Z75" s="282"/>
      <c r="AA75" s="282"/>
      <c r="AB75" s="282"/>
      <c r="AC75" s="282"/>
      <c r="AD75" s="282"/>
      <c r="AE75" s="282"/>
    </row>
    <row r="76" spans="1:31">
      <c r="A76" s="282"/>
      <c r="B76" s="52"/>
      <c r="C76" s="52"/>
      <c r="D76" s="52"/>
      <c r="E76" s="52"/>
      <c r="F76" s="52"/>
      <c r="G76" s="52"/>
      <c r="H76" s="52"/>
      <c r="I76" s="52"/>
      <c r="J76" s="52"/>
      <c r="K76" s="52"/>
      <c r="L76" s="52"/>
      <c r="M76" s="52"/>
      <c r="N76" s="52"/>
      <c r="O76" s="52"/>
      <c r="P76" s="52"/>
      <c r="Q76" s="282"/>
      <c r="R76" s="282"/>
      <c r="S76" s="282"/>
      <c r="T76" s="282"/>
      <c r="U76" s="282"/>
      <c r="V76" s="282"/>
      <c r="W76" s="282"/>
      <c r="X76" s="282"/>
      <c r="Y76" s="282"/>
      <c r="Z76" s="282"/>
      <c r="AA76" s="282"/>
      <c r="AB76" s="282"/>
      <c r="AC76" s="282"/>
      <c r="AD76" s="282"/>
      <c r="AE76" s="282"/>
    </row>
    <row r="77" spans="1:31">
      <c r="A77" s="282"/>
      <c r="B77" s="52"/>
      <c r="C77" s="52"/>
      <c r="D77" s="52"/>
      <c r="E77" s="52"/>
      <c r="F77" s="52"/>
      <c r="G77" s="52"/>
      <c r="H77" s="52"/>
      <c r="I77" s="52"/>
      <c r="J77" s="52"/>
      <c r="K77" s="52"/>
      <c r="L77" s="52"/>
      <c r="M77" s="52"/>
      <c r="N77" s="52"/>
      <c r="O77" s="52"/>
      <c r="P77" s="52"/>
      <c r="Q77" s="282"/>
      <c r="R77" s="282"/>
      <c r="S77" s="282"/>
      <c r="T77" s="282"/>
      <c r="U77" s="282"/>
      <c r="V77" s="282"/>
      <c r="W77" s="282"/>
      <c r="X77" s="282"/>
      <c r="Y77" s="282"/>
      <c r="Z77" s="282"/>
      <c r="AA77" s="282"/>
      <c r="AB77" s="282"/>
      <c r="AC77" s="282"/>
      <c r="AD77" s="282"/>
      <c r="AE77" s="282"/>
    </row>
    <row r="78" spans="1:31">
      <c r="A78" s="282"/>
      <c r="B78" s="52"/>
      <c r="C78" s="52"/>
      <c r="D78" s="52"/>
      <c r="E78" s="52"/>
      <c r="F78" s="52"/>
      <c r="G78" s="52"/>
      <c r="H78" s="52"/>
      <c r="I78" s="52"/>
      <c r="J78" s="52"/>
      <c r="K78" s="52"/>
      <c r="L78" s="52"/>
      <c r="M78" s="52"/>
      <c r="N78" s="52"/>
      <c r="O78" s="52"/>
      <c r="P78" s="52"/>
      <c r="Q78" s="282"/>
      <c r="R78" s="282"/>
      <c r="S78" s="282"/>
      <c r="T78" s="282"/>
      <c r="U78" s="282"/>
      <c r="V78" s="282"/>
      <c r="W78" s="282"/>
      <c r="X78" s="282"/>
      <c r="Y78" s="282"/>
      <c r="Z78" s="282"/>
      <c r="AA78" s="282"/>
      <c r="AB78" s="282"/>
      <c r="AC78" s="282"/>
      <c r="AD78" s="282"/>
      <c r="AE78" s="282"/>
    </row>
    <row r="79" spans="1:31">
      <c r="A79" s="282"/>
      <c r="B79" s="52"/>
      <c r="C79" s="52"/>
      <c r="D79" s="52"/>
      <c r="E79" s="52"/>
      <c r="F79" s="52"/>
      <c r="G79" s="52"/>
      <c r="H79" s="52"/>
      <c r="I79" s="52"/>
      <c r="J79" s="52"/>
      <c r="K79" s="52"/>
      <c r="L79" s="52"/>
      <c r="M79" s="52"/>
      <c r="N79" s="52"/>
      <c r="O79" s="52"/>
      <c r="P79" s="52"/>
      <c r="Q79" s="282"/>
      <c r="R79" s="282"/>
      <c r="S79" s="282"/>
      <c r="T79" s="282"/>
      <c r="U79" s="282"/>
      <c r="V79" s="282"/>
      <c r="W79" s="282"/>
      <c r="X79" s="282"/>
      <c r="Y79" s="282"/>
      <c r="Z79" s="282"/>
      <c r="AA79" s="282"/>
      <c r="AB79" s="282"/>
      <c r="AC79" s="282"/>
      <c r="AD79" s="282"/>
      <c r="AE79" s="282"/>
    </row>
    <row r="80" spans="1:31">
      <c r="A80" s="282"/>
      <c r="B80" s="52"/>
      <c r="C80" s="52"/>
      <c r="D80" s="52"/>
      <c r="E80" s="52"/>
      <c r="F80" s="52"/>
      <c r="G80" s="52"/>
      <c r="H80" s="52"/>
      <c r="I80" s="52"/>
      <c r="J80" s="52"/>
      <c r="K80" s="52"/>
      <c r="L80" s="52"/>
      <c r="M80" s="52"/>
      <c r="N80" s="52"/>
      <c r="O80" s="52"/>
      <c r="P80" s="52"/>
      <c r="Q80" s="282"/>
      <c r="R80" s="282"/>
      <c r="S80" s="282"/>
      <c r="T80" s="282"/>
      <c r="U80" s="282"/>
      <c r="V80" s="282"/>
      <c r="W80" s="282"/>
      <c r="X80" s="282"/>
      <c r="Y80" s="282"/>
      <c r="Z80" s="282"/>
      <c r="AA80" s="282"/>
      <c r="AB80" s="282"/>
      <c r="AC80" s="282"/>
      <c r="AD80" s="282"/>
      <c r="AE80" s="282"/>
    </row>
    <row r="81" spans="1:31">
      <c r="A81" s="282"/>
      <c r="B81" s="52"/>
      <c r="C81" s="52"/>
      <c r="D81" s="52"/>
      <c r="E81" s="52"/>
      <c r="F81" s="52"/>
      <c r="G81" s="52"/>
      <c r="H81" s="52"/>
      <c r="I81" s="52"/>
      <c r="J81" s="52"/>
      <c r="K81" s="52"/>
      <c r="L81" s="52"/>
      <c r="M81" s="52"/>
      <c r="N81" s="52"/>
      <c r="O81" s="52"/>
      <c r="P81" s="52"/>
      <c r="Q81" s="282"/>
      <c r="R81" s="282"/>
      <c r="S81" s="282"/>
      <c r="T81" s="282"/>
      <c r="U81" s="282"/>
      <c r="V81" s="282"/>
      <c r="W81" s="282"/>
      <c r="X81" s="282"/>
      <c r="Y81" s="282"/>
      <c r="Z81" s="282"/>
      <c r="AA81" s="282"/>
      <c r="AB81" s="282"/>
      <c r="AC81" s="282"/>
      <c r="AD81" s="282"/>
      <c r="AE81" s="282"/>
    </row>
    <row r="82" spans="1:31">
      <c r="A82" s="282"/>
      <c r="B82" s="52"/>
      <c r="C82" s="52"/>
      <c r="D82" s="52"/>
      <c r="E82" s="52"/>
      <c r="F82" s="52"/>
      <c r="G82" s="52"/>
      <c r="H82" s="52"/>
      <c r="I82" s="52"/>
      <c r="J82" s="52"/>
      <c r="K82" s="52"/>
      <c r="L82" s="52"/>
      <c r="M82" s="52"/>
      <c r="N82" s="52"/>
      <c r="O82" s="52"/>
      <c r="P82" s="52"/>
      <c r="Q82" s="282"/>
      <c r="R82" s="282"/>
      <c r="S82" s="282"/>
      <c r="T82" s="282"/>
      <c r="U82" s="282"/>
      <c r="V82" s="282"/>
      <c r="W82" s="282"/>
      <c r="X82" s="282"/>
      <c r="Y82" s="282"/>
      <c r="Z82" s="282"/>
      <c r="AA82" s="282"/>
      <c r="AB82" s="282"/>
      <c r="AC82" s="282"/>
      <c r="AD82" s="282"/>
      <c r="AE82" s="282"/>
    </row>
    <row r="83" spans="1:31">
      <c r="A83" s="282"/>
      <c r="B83" s="52"/>
      <c r="C83" s="52"/>
      <c r="D83" s="52"/>
      <c r="E83" s="52"/>
      <c r="F83" s="52"/>
      <c r="G83" s="52"/>
      <c r="H83" s="52"/>
      <c r="I83" s="52"/>
      <c r="J83" s="52"/>
      <c r="K83" s="52"/>
      <c r="L83" s="52"/>
      <c r="M83" s="52"/>
      <c r="N83" s="52"/>
      <c r="O83" s="52"/>
      <c r="P83" s="52"/>
      <c r="Q83" s="282"/>
      <c r="R83" s="282"/>
      <c r="S83" s="282"/>
      <c r="T83" s="282"/>
      <c r="U83" s="282"/>
      <c r="V83" s="282"/>
      <c r="W83" s="282"/>
      <c r="X83" s="282"/>
      <c r="Y83" s="282"/>
      <c r="Z83" s="282"/>
      <c r="AA83" s="282"/>
      <c r="AB83" s="282"/>
      <c r="AC83" s="282"/>
      <c r="AD83" s="282"/>
      <c r="AE83" s="282"/>
    </row>
    <row r="84" spans="1:31">
      <c r="A84" s="282"/>
      <c r="B84" s="52"/>
      <c r="C84" s="52"/>
      <c r="D84" s="52"/>
      <c r="E84" s="52"/>
      <c r="F84" s="52"/>
      <c r="G84" s="52"/>
      <c r="H84" s="52"/>
      <c r="I84" s="52"/>
      <c r="J84" s="52"/>
      <c r="K84" s="52"/>
      <c r="L84" s="52"/>
      <c r="M84" s="52"/>
      <c r="N84" s="52"/>
      <c r="O84" s="52"/>
      <c r="P84" s="52"/>
      <c r="Q84" s="282"/>
      <c r="R84" s="282"/>
      <c r="S84" s="282"/>
      <c r="T84" s="282"/>
      <c r="U84" s="282"/>
      <c r="V84" s="282"/>
      <c r="W84" s="282"/>
      <c r="X84" s="282"/>
      <c r="Y84" s="282"/>
      <c r="Z84" s="282"/>
      <c r="AA84" s="282"/>
      <c r="AB84" s="282"/>
      <c r="AC84" s="282"/>
      <c r="AD84" s="282"/>
      <c r="AE84" s="282"/>
    </row>
    <row r="85" spans="1:31">
      <c r="A85" s="282"/>
      <c r="B85" s="282"/>
      <c r="C85" s="282"/>
      <c r="D85" s="175"/>
      <c r="E85" s="177"/>
      <c r="F85" s="282"/>
      <c r="G85" s="282"/>
      <c r="H85" s="282"/>
      <c r="I85" s="282"/>
      <c r="J85" s="282"/>
      <c r="K85" s="282"/>
      <c r="L85" s="285"/>
      <c r="M85" s="285"/>
      <c r="N85" s="285"/>
      <c r="O85" s="285"/>
      <c r="P85" s="282"/>
      <c r="Q85" s="282"/>
      <c r="R85" s="282"/>
      <c r="S85" s="282"/>
      <c r="T85" s="282"/>
      <c r="U85" s="282"/>
      <c r="V85" s="282"/>
      <c r="W85" s="282"/>
      <c r="X85" s="282"/>
      <c r="Y85" s="282"/>
      <c r="Z85" s="282"/>
      <c r="AA85" s="282"/>
      <c r="AB85" s="282"/>
      <c r="AC85" s="282"/>
      <c r="AD85" s="282"/>
      <c r="AE85" s="282"/>
    </row>
    <row r="86" spans="1:31">
      <c r="A86" s="282"/>
      <c r="B86" s="282"/>
      <c r="C86" s="282"/>
      <c r="D86" s="175"/>
      <c r="E86" s="177"/>
      <c r="F86" s="282"/>
      <c r="G86" s="282"/>
      <c r="H86" s="282"/>
      <c r="I86" s="282"/>
      <c r="J86" s="282"/>
      <c r="K86" s="282"/>
      <c r="L86" s="285"/>
      <c r="M86" s="285"/>
      <c r="N86" s="285"/>
      <c r="O86" s="285"/>
      <c r="P86" s="282"/>
      <c r="Q86" s="282"/>
      <c r="R86" s="282"/>
      <c r="S86" s="282"/>
      <c r="T86" s="282"/>
      <c r="U86" s="282"/>
      <c r="V86" s="282"/>
      <c r="W86" s="282"/>
      <c r="X86" s="282"/>
      <c r="Y86" s="282"/>
      <c r="Z86" s="282"/>
      <c r="AA86" s="282"/>
      <c r="AB86" s="282"/>
      <c r="AC86" s="282"/>
      <c r="AD86" s="282"/>
      <c r="AE86" s="282"/>
    </row>
    <row r="87" spans="1:31">
      <c r="A87" s="282"/>
      <c r="B87" s="282"/>
      <c r="C87" s="282"/>
      <c r="D87" s="175"/>
      <c r="E87" s="177"/>
      <c r="F87" s="282"/>
      <c r="G87" s="282"/>
      <c r="H87" s="282"/>
      <c r="I87" s="282"/>
      <c r="J87" s="282"/>
      <c r="K87" s="282"/>
      <c r="L87" s="285"/>
      <c r="M87" s="285"/>
      <c r="N87" s="285"/>
      <c r="O87" s="285"/>
      <c r="P87" s="282"/>
      <c r="Q87" s="282"/>
      <c r="R87" s="282"/>
      <c r="S87" s="282"/>
      <c r="T87" s="282"/>
      <c r="U87" s="282"/>
      <c r="V87" s="282"/>
      <c r="W87" s="282"/>
      <c r="X87" s="282"/>
      <c r="Y87" s="282"/>
      <c r="Z87" s="282"/>
      <c r="AA87" s="282"/>
      <c r="AB87" s="282"/>
      <c r="AC87" s="282"/>
      <c r="AD87" s="282"/>
      <c r="AE87" s="282"/>
    </row>
    <row r="88" spans="1:31">
      <c r="A88" s="282"/>
      <c r="B88" s="282"/>
      <c r="C88" s="282"/>
      <c r="D88" s="175"/>
      <c r="E88" s="177"/>
      <c r="F88" s="282"/>
      <c r="G88" s="282"/>
      <c r="H88" s="282"/>
      <c r="I88" s="282"/>
      <c r="J88" s="282"/>
      <c r="K88" s="282"/>
      <c r="L88" s="285"/>
      <c r="M88" s="285"/>
      <c r="N88" s="285"/>
      <c r="O88" s="285"/>
      <c r="P88" s="282"/>
      <c r="Q88" s="282"/>
      <c r="R88" s="282"/>
      <c r="S88" s="282"/>
      <c r="T88" s="282"/>
      <c r="U88" s="282"/>
      <c r="V88" s="282"/>
      <c r="W88" s="282"/>
      <c r="X88" s="282"/>
      <c r="Y88" s="282"/>
      <c r="Z88" s="282"/>
      <c r="AA88" s="282"/>
      <c r="AB88" s="282"/>
      <c r="AC88" s="282"/>
      <c r="AD88" s="282"/>
      <c r="AE88" s="282"/>
    </row>
    <row r="89" spans="1:31">
      <c r="D89" s="175"/>
      <c r="E89" s="177"/>
      <c r="L89" s="285"/>
      <c r="M89" s="285"/>
      <c r="N89" s="285"/>
      <c r="O89" s="285"/>
      <c r="Q89" s="282"/>
      <c r="R89" s="282"/>
      <c r="S89" s="282"/>
      <c r="T89" s="282"/>
      <c r="U89" s="282"/>
      <c r="V89" s="282"/>
      <c r="W89" s="282"/>
      <c r="X89" s="282"/>
      <c r="Y89" s="282"/>
      <c r="Z89" s="282"/>
      <c r="AA89" s="282"/>
      <c r="AB89" s="282"/>
      <c r="AC89" s="282"/>
      <c r="AD89" s="282"/>
      <c r="AE89" s="282"/>
    </row>
    <row r="90" spans="1:31">
      <c r="D90" s="175"/>
      <c r="E90" s="177"/>
      <c r="L90" s="285"/>
      <c r="M90" s="285"/>
      <c r="N90" s="285"/>
      <c r="O90" s="285"/>
      <c r="Q90" s="282"/>
      <c r="R90" s="282"/>
      <c r="S90" s="282"/>
      <c r="T90" s="282"/>
      <c r="U90" s="282"/>
      <c r="V90" s="282"/>
      <c r="W90" s="282"/>
      <c r="X90" s="282"/>
      <c r="Y90" s="282"/>
      <c r="Z90" s="282"/>
      <c r="AA90" s="282"/>
      <c r="AB90" s="282"/>
      <c r="AC90" s="282"/>
      <c r="AD90" s="282"/>
      <c r="AE90" s="282"/>
    </row>
    <row r="91" spans="1:31">
      <c r="D91" s="175"/>
      <c r="E91" s="177"/>
      <c r="L91" s="285"/>
      <c r="M91" s="285"/>
      <c r="N91" s="285"/>
      <c r="O91" s="285"/>
      <c r="Q91" s="282"/>
      <c r="R91" s="282"/>
      <c r="S91" s="282"/>
      <c r="T91" s="282"/>
      <c r="U91" s="282"/>
      <c r="V91" s="282"/>
      <c r="W91" s="282"/>
      <c r="X91" s="282"/>
      <c r="Y91" s="282"/>
      <c r="Z91" s="282"/>
      <c r="AA91" s="282"/>
      <c r="AB91" s="282"/>
      <c r="AC91" s="282"/>
      <c r="AD91" s="282"/>
      <c r="AE91" s="282"/>
    </row>
    <row r="92" spans="1:31">
      <c r="D92" s="175"/>
      <c r="E92" s="177"/>
      <c r="L92" s="285"/>
      <c r="M92" s="285"/>
      <c r="N92" s="285"/>
      <c r="O92" s="285"/>
    </row>
    <row r="93" spans="1:31">
      <c r="D93" s="175"/>
      <c r="E93" s="177"/>
      <c r="L93" s="285"/>
      <c r="M93" s="285"/>
      <c r="N93" s="285"/>
      <c r="O93" s="285"/>
    </row>
    <row r="94" spans="1:31">
      <c r="D94" s="175"/>
      <c r="E94" s="177"/>
      <c r="L94" s="285"/>
      <c r="M94" s="285"/>
      <c r="N94" s="285"/>
      <c r="O94" s="285"/>
    </row>
    <row r="95" spans="1:31">
      <c r="D95" s="175"/>
      <c r="E95" s="177"/>
      <c r="L95" s="285"/>
      <c r="M95" s="285"/>
      <c r="N95" s="285"/>
      <c r="O95" s="285"/>
    </row>
    <row r="96" spans="1:31">
      <c r="D96" s="175"/>
      <c r="E96" s="177"/>
      <c r="L96" s="285"/>
      <c r="M96" s="285"/>
      <c r="N96" s="285"/>
      <c r="O96" s="285"/>
    </row>
    <row r="97" spans="4:12">
      <c r="D97" s="175"/>
      <c r="E97" s="177"/>
      <c r="L97" s="285"/>
    </row>
    <row r="98" spans="4:12">
      <c r="D98" s="175"/>
      <c r="E98" s="177"/>
      <c r="L98" s="285"/>
    </row>
    <row r="99" spans="4:12">
      <c r="D99" s="175"/>
      <c r="E99" s="177"/>
      <c r="L99" s="285"/>
    </row>
    <row r="100" spans="4:12">
      <c r="D100" s="175"/>
      <c r="E100" s="177"/>
    </row>
    <row r="101" spans="4:12">
      <c r="D101" s="175"/>
      <c r="E101" s="177"/>
    </row>
    <row r="102" spans="4:12">
      <c r="D102" s="175"/>
      <c r="E102" s="177"/>
    </row>
    <row r="103" spans="4:12">
      <c r="D103" s="175"/>
      <c r="E103" s="177"/>
    </row>
    <row r="104" spans="4:12">
      <c r="D104" s="175"/>
      <c r="E104" s="177"/>
    </row>
    <row r="105" spans="4:12">
      <c r="D105" s="175"/>
      <c r="E105" s="177"/>
    </row>
    <row r="106" spans="4:12">
      <c r="D106" s="175"/>
      <c r="E106" s="177"/>
    </row>
    <row r="107" spans="4:12">
      <c r="D107" s="175"/>
      <c r="E107" s="177"/>
    </row>
    <row r="108" spans="4:12">
      <c r="D108" s="175"/>
      <c r="E108" s="177"/>
    </row>
    <row r="109" spans="4:12">
      <c r="D109" s="175"/>
      <c r="E109" s="177"/>
    </row>
    <row r="110" spans="4:12">
      <c r="D110" s="175"/>
      <c r="E110" s="177"/>
    </row>
    <row r="111" spans="4:12">
      <c r="D111" s="175"/>
      <c r="E111" s="177"/>
    </row>
    <row r="112" spans="4:12">
      <c r="D112" s="175"/>
      <c r="E112" s="177"/>
    </row>
    <row r="113" spans="4:5">
      <c r="D113" s="175"/>
      <c r="E113" s="177"/>
    </row>
    <row r="114" spans="4:5">
      <c r="D114" s="175"/>
      <c r="E114" s="177"/>
    </row>
    <row r="115" spans="4:5">
      <c r="D115" s="175"/>
      <c r="E115" s="177"/>
    </row>
    <row r="116" spans="4:5">
      <c r="D116" s="175"/>
      <c r="E116" s="177"/>
    </row>
    <row r="117" spans="4:5">
      <c r="D117" s="175"/>
      <c r="E117" s="177"/>
    </row>
    <row r="118" spans="4:5">
      <c r="D118" s="175"/>
      <c r="E118" s="177"/>
    </row>
    <row r="119" spans="4:5">
      <c r="D119" s="175"/>
      <c r="E119" s="177"/>
    </row>
    <row r="120" spans="4:5">
      <c r="D120" s="175"/>
      <c r="E120" s="177"/>
    </row>
    <row r="121" spans="4:5">
      <c r="D121" s="175"/>
      <c r="E121" s="177"/>
    </row>
    <row r="122" spans="4:5">
      <c r="D122" s="175"/>
      <c r="E122" s="177"/>
    </row>
    <row r="123" spans="4:5">
      <c r="D123" s="175"/>
      <c r="E123" s="177"/>
    </row>
    <row r="124" spans="4:5">
      <c r="D124" s="175"/>
      <c r="E124" s="177"/>
    </row>
    <row r="125" spans="4:5">
      <c r="D125" s="175"/>
      <c r="E125" s="177"/>
    </row>
    <row r="126" spans="4:5">
      <c r="D126" s="175"/>
      <c r="E126" s="177"/>
    </row>
    <row r="127" spans="4:5">
      <c r="D127" s="175"/>
      <c r="E127" s="177"/>
    </row>
    <row r="128" spans="4:5">
      <c r="D128" s="175"/>
      <c r="E128" s="177"/>
    </row>
    <row r="129" spans="4:5">
      <c r="D129" s="175"/>
      <c r="E129" s="177"/>
    </row>
  </sheetData>
  <customSheetViews>
    <customSheetView guid="{BCE7549A-454A-4A8A-98C7-4BDEDB358CFF}"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1"/>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2"/>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3"/>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4"/>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5"/>
    </customSheetView>
    <customSheetView guid="{13432D8E-FBC6-4230-A66E-1E41DE97A151}" scale="130" topLeftCell="P1">
      <selection activeCell="E59" sqref="E59"/>
      <pageMargins left="0.74" right="0.7" top="0.22" bottom="0.25" header="0.17" footer="0.17"/>
      <pageSetup paperSize="5" scale="70" orientation="landscape" cellComments="atEnd" r:id="rId6"/>
    </customSheetView>
    <customSheetView guid="{CAA7D209-B0AE-461A-870B-4AEAF26B6763}" topLeftCell="A25">
      <selection activeCell="N32" sqref="N32"/>
      <pageMargins left="0.74" right="0.7" top="0.22" bottom="0.25" header="0.17" footer="0.17"/>
      <pageSetup paperSize="5" scale="70" orientation="landscape" cellComments="atEnd" r:id="rId7"/>
    </customSheetView>
    <customSheetView guid="{53F4D6EC-12E1-4DB1-BD94-F556067D5E0D}" scale="130" showPageBreaks="1" printArea="1" topLeftCell="P1">
      <selection activeCell="E59" sqref="E59"/>
      <pageMargins left="0.74" right="0.7" top="0.22" bottom="0.25" header="0.17" footer="0.17"/>
      <pageSetup paperSize="5" scale="70" orientation="landscape" cellComments="atEnd" r:id="rId8"/>
    </customSheetView>
    <customSheetView guid="{A661CDB9-E548-449D-9B1F-818C0586C1FA}" scale="130" topLeftCell="P1">
      <selection activeCell="E59" sqref="E59"/>
      <pageMargins left="0.74" right="0.7" top="0.22" bottom="0.25" header="0.17" footer="0.17"/>
      <pageSetup paperSize="5" scale="70" orientation="landscape" cellComments="atEnd" r:id="rId9"/>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0"/>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1"/>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2"/>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4"/>
    </customSheetView>
    <customSheetView guid="{D3FE92BD-39BB-4D6C-950E-40B1D101AEA4}" scale="110">
      <pane xSplit="1" ySplit="7" topLeftCell="B36" activePane="bottomRight" state="frozen"/>
      <selection pane="bottomRight" activeCell="B64" sqref="B64"/>
      <pageMargins left="0.74" right="0.7" top="0.22" bottom="0.25" header="0.17" footer="0.17"/>
      <pageSetup paperSize="5" scale="70" orientation="landscape" cellComments="atEnd" r:id="rId15"/>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6"/>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zoomScaleNormal="100" workbookViewId="0">
      <pane xSplit="1" ySplit="5" topLeftCell="B69" activePane="bottomRight" state="frozen"/>
      <selection pane="topRight" activeCell="B1" sqref="B1"/>
      <selection pane="bottomLeft" activeCell="A6" sqref="A6"/>
      <selection pane="bottomRight" activeCell="E86" sqref="E86"/>
    </sheetView>
  </sheetViews>
  <sheetFormatPr defaultColWidth="9.109375" defaultRowHeight="13.2"/>
  <cols>
    <col min="1" max="1" width="13.33203125" style="5" customWidth="1"/>
    <col min="2" max="5" width="14" style="5" customWidth="1"/>
    <col min="6" max="6" width="12.6640625" style="5" customWidth="1"/>
    <col min="7" max="7" width="14" style="5" customWidth="1"/>
    <col min="8" max="8" width="13.33203125" style="5" customWidth="1"/>
    <col min="9" max="9" width="14" style="5" customWidth="1"/>
    <col min="10" max="10" width="11.5546875" style="5" customWidth="1"/>
    <col min="11" max="16384" width="9.109375" style="5"/>
  </cols>
  <sheetData>
    <row r="1" spans="1:11">
      <c r="A1" s="409" t="s">
        <v>315</v>
      </c>
      <c r="B1" s="409"/>
      <c r="C1" s="409"/>
      <c r="D1" s="409"/>
      <c r="E1" s="409"/>
      <c r="F1" s="409"/>
      <c r="G1" s="409"/>
      <c r="H1" s="409"/>
      <c r="I1" s="409"/>
    </row>
    <row r="2" spans="1:11">
      <c r="A2" s="409" t="s">
        <v>87</v>
      </c>
      <c r="B2" s="409"/>
      <c r="C2" s="409"/>
      <c r="D2" s="409"/>
      <c r="E2" s="409"/>
      <c r="F2" s="409"/>
      <c r="G2" s="409"/>
      <c r="H2" s="409"/>
      <c r="I2" s="409"/>
    </row>
    <row r="3" spans="1:11">
      <c r="A3" s="409" t="s">
        <v>512</v>
      </c>
      <c r="B3" s="409"/>
      <c r="C3" s="409"/>
      <c r="D3" s="409"/>
      <c r="E3" s="409"/>
      <c r="F3" s="409"/>
      <c r="G3" s="409"/>
      <c r="H3" s="409"/>
      <c r="I3" s="409"/>
    </row>
    <row r="4" spans="1:11" ht="16.5" customHeight="1"/>
    <row r="5" spans="1:11" ht="47.25" customHeight="1">
      <c r="A5" s="165" t="s">
        <v>422</v>
      </c>
      <c r="B5" s="165" t="s">
        <v>5</v>
      </c>
      <c r="C5" s="165" t="s">
        <v>83</v>
      </c>
      <c r="D5" s="165" t="s">
        <v>392</v>
      </c>
      <c r="E5" s="165" t="s">
        <v>84</v>
      </c>
      <c r="F5" s="165" t="s">
        <v>85</v>
      </c>
      <c r="G5" s="165" t="s">
        <v>86</v>
      </c>
      <c r="H5" s="165" t="s">
        <v>82</v>
      </c>
      <c r="I5" s="165" t="s">
        <v>2</v>
      </c>
    </row>
    <row r="6" spans="1:11">
      <c r="A6" s="172">
        <v>1955</v>
      </c>
      <c r="B6" s="32" t="s">
        <v>394</v>
      </c>
      <c r="C6" s="32" t="s">
        <v>394</v>
      </c>
      <c r="D6" s="32" t="s">
        <v>394</v>
      </c>
      <c r="E6" s="32" t="s">
        <v>394</v>
      </c>
      <c r="F6" s="32" t="s">
        <v>394</v>
      </c>
      <c r="G6" s="32" t="s">
        <v>394</v>
      </c>
      <c r="H6" s="32" t="s">
        <v>394</v>
      </c>
      <c r="I6" s="84">
        <v>111.49999999999999</v>
      </c>
      <c r="K6" s="7"/>
    </row>
    <row r="7" spans="1:11">
      <c r="A7" s="172">
        <v>1956</v>
      </c>
      <c r="B7" s="32" t="s">
        <v>394</v>
      </c>
      <c r="C7" s="32" t="s">
        <v>394</v>
      </c>
      <c r="D7" s="32" t="s">
        <v>394</v>
      </c>
      <c r="E7" s="32" t="s">
        <v>394</v>
      </c>
      <c r="F7" s="32" t="s">
        <v>394</v>
      </c>
      <c r="G7" s="32" t="s">
        <v>394</v>
      </c>
      <c r="H7" s="32" t="s">
        <v>394</v>
      </c>
      <c r="I7" s="84">
        <v>122.5</v>
      </c>
      <c r="K7" s="7"/>
    </row>
    <row r="8" spans="1:11">
      <c r="A8" s="172">
        <v>1957</v>
      </c>
      <c r="B8" s="32" t="s">
        <v>394</v>
      </c>
      <c r="C8" s="32" t="s">
        <v>394</v>
      </c>
      <c r="D8" s="32" t="s">
        <v>394</v>
      </c>
      <c r="E8" s="32" t="s">
        <v>394</v>
      </c>
      <c r="F8" s="32" t="s">
        <v>394</v>
      </c>
      <c r="G8" s="32" t="s">
        <v>394</v>
      </c>
      <c r="H8" s="32" t="s">
        <v>394</v>
      </c>
      <c r="I8" s="84">
        <v>164</v>
      </c>
      <c r="K8" s="7"/>
    </row>
    <row r="9" spans="1:11">
      <c r="A9" s="172">
        <v>1958</v>
      </c>
      <c r="B9" s="32" t="s">
        <v>394</v>
      </c>
      <c r="C9" s="32" t="s">
        <v>394</v>
      </c>
      <c r="D9" s="32" t="s">
        <v>394</v>
      </c>
      <c r="E9" s="32" t="s">
        <v>394</v>
      </c>
      <c r="F9" s="32" t="s">
        <v>394</v>
      </c>
      <c r="G9" s="32" t="s">
        <v>394</v>
      </c>
      <c r="H9" s="32" t="s">
        <v>394</v>
      </c>
      <c r="I9" s="84">
        <v>162.79999999999998</v>
      </c>
      <c r="K9" s="7"/>
    </row>
    <row r="10" spans="1:11">
      <c r="A10" s="172">
        <v>1959</v>
      </c>
      <c r="B10" s="32" t="s">
        <v>394</v>
      </c>
      <c r="C10" s="32" t="s">
        <v>394</v>
      </c>
      <c r="D10" s="32" t="s">
        <v>394</v>
      </c>
      <c r="E10" s="32" t="s">
        <v>394</v>
      </c>
      <c r="F10" s="32" t="s">
        <v>394</v>
      </c>
      <c r="G10" s="32" t="s">
        <v>394</v>
      </c>
      <c r="H10" s="32" t="s">
        <v>394</v>
      </c>
      <c r="I10" s="84">
        <v>191.2</v>
      </c>
      <c r="K10" s="7"/>
    </row>
    <row r="11" spans="1:11">
      <c r="A11" s="172">
        <v>1960</v>
      </c>
      <c r="B11" s="32" t="s">
        <v>394</v>
      </c>
      <c r="C11" s="32" t="s">
        <v>394</v>
      </c>
      <c r="D11" s="32" t="s">
        <v>394</v>
      </c>
      <c r="E11" s="32" t="s">
        <v>394</v>
      </c>
      <c r="F11" s="32" t="s">
        <v>394</v>
      </c>
      <c r="G11" s="32" t="s">
        <v>394</v>
      </c>
      <c r="H11" s="32" t="s">
        <v>394</v>
      </c>
      <c r="I11" s="84">
        <v>193.89999999999998</v>
      </c>
      <c r="K11" s="7"/>
    </row>
    <row r="12" spans="1:11">
      <c r="A12" s="172">
        <v>1961</v>
      </c>
      <c r="B12" s="32" t="s">
        <v>394</v>
      </c>
      <c r="C12" s="32" t="s">
        <v>394</v>
      </c>
      <c r="D12" s="32" t="s">
        <v>394</v>
      </c>
      <c r="E12" s="32" t="s">
        <v>394</v>
      </c>
      <c r="F12" s="32" t="s">
        <v>394</v>
      </c>
      <c r="G12" s="32" t="s">
        <v>394</v>
      </c>
      <c r="H12" s="32" t="s">
        <v>394</v>
      </c>
      <c r="I12" s="84">
        <v>189.9</v>
      </c>
      <c r="K12" s="7"/>
    </row>
    <row r="13" spans="1:11">
      <c r="A13" s="172">
        <v>1962</v>
      </c>
      <c r="B13" s="32" t="s">
        <v>394</v>
      </c>
      <c r="C13" s="32" t="s">
        <v>394</v>
      </c>
      <c r="D13" s="32" t="s">
        <v>394</v>
      </c>
      <c r="E13" s="32" t="s">
        <v>394</v>
      </c>
      <c r="F13" s="32" t="s">
        <v>394</v>
      </c>
      <c r="G13" s="32" t="s">
        <v>394</v>
      </c>
      <c r="H13" s="32" t="s">
        <v>394</v>
      </c>
      <c r="I13" s="84">
        <v>202.79999999999998</v>
      </c>
      <c r="K13" s="7"/>
    </row>
    <row r="14" spans="1:11">
      <c r="A14" s="172">
        <v>1963</v>
      </c>
      <c r="B14" s="32" t="s">
        <v>394</v>
      </c>
      <c r="C14" s="32" t="s">
        <v>394</v>
      </c>
      <c r="D14" s="32" t="s">
        <v>394</v>
      </c>
      <c r="E14" s="32" t="s">
        <v>394</v>
      </c>
      <c r="F14" s="32" t="s">
        <v>394</v>
      </c>
      <c r="G14" s="32" t="s">
        <v>394</v>
      </c>
      <c r="H14" s="32" t="s">
        <v>394</v>
      </c>
      <c r="I14" s="84">
        <v>240.5</v>
      </c>
      <c r="K14" s="7"/>
    </row>
    <row r="15" spans="1:11">
      <c r="A15" s="172">
        <v>1964</v>
      </c>
      <c r="B15" s="32" t="s">
        <v>394</v>
      </c>
      <c r="C15" s="32" t="s">
        <v>394</v>
      </c>
      <c r="D15" s="32" t="s">
        <v>394</v>
      </c>
      <c r="E15" s="32" t="s">
        <v>394</v>
      </c>
      <c r="F15" s="32" t="s">
        <v>394</v>
      </c>
      <c r="G15" s="32" t="s">
        <v>394</v>
      </c>
      <c r="H15" s="32" t="s">
        <v>394</v>
      </c>
      <c r="I15" s="84">
        <v>232</v>
      </c>
      <c r="K15" s="7"/>
    </row>
    <row r="16" spans="1:11">
      <c r="A16" s="172">
        <v>1965</v>
      </c>
      <c r="B16" s="32" t="s">
        <v>394</v>
      </c>
      <c r="C16" s="32" t="s">
        <v>394</v>
      </c>
      <c r="D16" s="32" t="s">
        <v>394</v>
      </c>
      <c r="E16" s="32" t="s">
        <v>394</v>
      </c>
      <c r="F16" s="32" t="s">
        <v>394</v>
      </c>
      <c r="G16" s="32" t="s">
        <v>394</v>
      </c>
      <c r="H16" s="32" t="s">
        <v>394</v>
      </c>
      <c r="I16" s="84">
        <v>240.9</v>
      </c>
      <c r="K16" s="7"/>
    </row>
    <row r="17" spans="1:11">
      <c r="A17" s="172">
        <v>1966</v>
      </c>
      <c r="B17" s="32" t="s">
        <v>394</v>
      </c>
      <c r="C17" s="32" t="s">
        <v>394</v>
      </c>
      <c r="D17" s="32" t="s">
        <v>394</v>
      </c>
      <c r="E17" s="32" t="s">
        <v>394</v>
      </c>
      <c r="F17" s="32" t="s">
        <v>394</v>
      </c>
      <c r="G17" s="32" t="s">
        <v>394</v>
      </c>
      <c r="H17" s="32" t="s">
        <v>394</v>
      </c>
      <c r="I17" s="84">
        <v>251.9</v>
      </c>
      <c r="K17" s="7"/>
    </row>
    <row r="18" spans="1:11">
      <c r="A18" s="172">
        <v>1967</v>
      </c>
      <c r="B18" s="87">
        <v>19.399999999999999</v>
      </c>
      <c r="C18" s="32" t="s">
        <v>394</v>
      </c>
      <c r="D18" s="32" t="s">
        <v>394</v>
      </c>
      <c r="E18" s="87">
        <v>76</v>
      </c>
      <c r="F18" s="32" t="s">
        <v>394</v>
      </c>
      <c r="G18" s="32" t="s">
        <v>394</v>
      </c>
      <c r="H18" s="84">
        <v>191.4</v>
      </c>
      <c r="I18" s="84">
        <v>286.8</v>
      </c>
      <c r="K18" s="7"/>
    </row>
    <row r="19" spans="1:11">
      <c r="A19" s="172">
        <v>1968</v>
      </c>
      <c r="B19" s="87">
        <v>12.6</v>
      </c>
      <c r="C19" s="32" t="s">
        <v>394</v>
      </c>
      <c r="D19" s="32" t="s">
        <v>394</v>
      </c>
      <c r="E19" s="87">
        <v>89.1</v>
      </c>
      <c r="F19" s="32" t="s">
        <v>394</v>
      </c>
      <c r="G19" s="32" t="s">
        <v>394</v>
      </c>
      <c r="H19" s="84">
        <v>212.4</v>
      </c>
      <c r="I19" s="84">
        <v>314.10000000000002</v>
      </c>
      <c r="K19" s="7"/>
    </row>
    <row r="20" spans="1:11">
      <c r="A20" s="172">
        <v>1969</v>
      </c>
      <c r="B20" s="87">
        <v>14.3</v>
      </c>
      <c r="C20" s="32" t="s">
        <v>394</v>
      </c>
      <c r="D20" s="32" t="s">
        <v>394</v>
      </c>
      <c r="E20" s="87">
        <v>93.1</v>
      </c>
      <c r="F20" s="32" t="s">
        <v>394</v>
      </c>
      <c r="G20" s="32" t="s">
        <v>394</v>
      </c>
      <c r="H20" s="84">
        <v>257.8</v>
      </c>
      <c r="I20" s="84">
        <v>365.2</v>
      </c>
      <c r="K20" s="7"/>
    </row>
    <row r="21" spans="1:11">
      <c r="A21" s="172">
        <v>1970</v>
      </c>
      <c r="B21" s="87">
        <v>22.4</v>
      </c>
      <c r="C21" s="32" t="s">
        <v>394</v>
      </c>
      <c r="D21" s="32" t="s">
        <v>394</v>
      </c>
      <c r="E21" s="87">
        <v>131.6</v>
      </c>
      <c r="F21" s="32" t="s">
        <v>394</v>
      </c>
      <c r="G21" s="32" t="s">
        <v>394</v>
      </c>
      <c r="H21" s="84">
        <v>283.89999999999998</v>
      </c>
      <c r="I21" s="84">
        <v>437.9</v>
      </c>
      <c r="K21" s="7"/>
    </row>
    <row r="22" spans="1:11">
      <c r="A22" s="172">
        <v>1971</v>
      </c>
      <c r="B22" s="87">
        <v>20.399999999999999</v>
      </c>
      <c r="C22" s="32" t="s">
        <v>394</v>
      </c>
      <c r="D22" s="32" t="s">
        <v>394</v>
      </c>
      <c r="E22" s="87">
        <v>137.9</v>
      </c>
      <c r="F22" s="32" t="s">
        <v>394</v>
      </c>
      <c r="G22" s="32" t="s">
        <v>394</v>
      </c>
      <c r="H22" s="84">
        <v>384.7</v>
      </c>
      <c r="I22" s="84">
        <v>543</v>
      </c>
      <c r="K22" s="7"/>
    </row>
    <row r="23" spans="1:11">
      <c r="A23" s="172">
        <v>1972</v>
      </c>
      <c r="B23" s="87">
        <v>28.7</v>
      </c>
      <c r="C23" s="32" t="s">
        <v>394</v>
      </c>
      <c r="D23" s="32" t="s">
        <v>394</v>
      </c>
      <c r="E23" s="87">
        <v>166.3</v>
      </c>
      <c r="F23" s="32" t="s">
        <v>394</v>
      </c>
      <c r="G23" s="32" t="s">
        <v>394</v>
      </c>
      <c r="H23" s="84">
        <v>455.9</v>
      </c>
      <c r="I23" s="84">
        <v>650.9</v>
      </c>
      <c r="K23" s="7"/>
    </row>
    <row r="24" spans="1:11">
      <c r="A24" s="172">
        <v>1973</v>
      </c>
      <c r="B24" s="87">
        <v>43.5</v>
      </c>
      <c r="C24" s="32" t="s">
        <v>394</v>
      </c>
      <c r="D24" s="32" t="s">
        <v>394</v>
      </c>
      <c r="E24" s="87">
        <v>178.6</v>
      </c>
      <c r="F24" s="32" t="s">
        <v>394</v>
      </c>
      <c r="G24" s="32" t="s">
        <v>394</v>
      </c>
      <c r="H24" s="84">
        <v>521.70000000000005</v>
      </c>
      <c r="I24" s="84">
        <v>743.80000000000007</v>
      </c>
      <c r="K24" s="7"/>
    </row>
    <row r="25" spans="1:11">
      <c r="A25" s="172">
        <v>1974</v>
      </c>
      <c r="B25" s="87">
        <v>70.8</v>
      </c>
      <c r="C25" s="32" t="s">
        <v>394</v>
      </c>
      <c r="D25" s="32" t="s">
        <v>394</v>
      </c>
      <c r="E25" s="87">
        <v>259.7</v>
      </c>
      <c r="F25" s="32" t="s">
        <v>394</v>
      </c>
      <c r="G25" s="32" t="s">
        <v>394</v>
      </c>
      <c r="H25" s="84">
        <v>664.9</v>
      </c>
      <c r="I25" s="84">
        <v>995.4</v>
      </c>
      <c r="K25" s="7"/>
    </row>
    <row r="26" spans="1:11">
      <c r="A26" s="172">
        <v>1975</v>
      </c>
      <c r="B26" s="87">
        <v>94.5</v>
      </c>
      <c r="C26" s="32" t="s">
        <v>394</v>
      </c>
      <c r="D26" s="32" t="s">
        <v>394</v>
      </c>
      <c r="E26" s="87">
        <v>346.6</v>
      </c>
      <c r="F26" s="32" t="s">
        <v>394</v>
      </c>
      <c r="G26" s="32" t="s">
        <v>394</v>
      </c>
      <c r="H26" s="84">
        <v>846.4</v>
      </c>
      <c r="I26" s="84">
        <v>1287.5</v>
      </c>
      <c r="K26" s="7"/>
    </row>
    <row r="27" spans="1:11">
      <c r="A27" s="172">
        <v>1976</v>
      </c>
      <c r="B27" s="87">
        <v>135.1</v>
      </c>
      <c r="C27" s="32" t="s">
        <v>394</v>
      </c>
      <c r="D27" s="32" t="s">
        <v>394</v>
      </c>
      <c r="E27" s="87">
        <v>488.7</v>
      </c>
      <c r="F27" s="32" t="s">
        <v>394</v>
      </c>
      <c r="G27" s="32" t="s">
        <v>394</v>
      </c>
      <c r="H27" s="84">
        <v>1082.8</v>
      </c>
      <c r="I27" s="84">
        <v>1706.6</v>
      </c>
      <c r="K27" s="7"/>
    </row>
    <row r="28" spans="1:11">
      <c r="A28" s="172">
        <v>1977</v>
      </c>
      <c r="B28" s="87">
        <v>186.7</v>
      </c>
      <c r="C28" s="32" t="s">
        <v>394</v>
      </c>
      <c r="D28" s="32" t="s">
        <v>394</v>
      </c>
      <c r="E28" s="87">
        <v>589.4</v>
      </c>
      <c r="F28" s="32" t="s">
        <v>394</v>
      </c>
      <c r="G28" s="32" t="s">
        <v>394</v>
      </c>
      <c r="H28" s="84">
        <v>1386.9</v>
      </c>
      <c r="I28" s="84">
        <v>2163</v>
      </c>
      <c r="K28" s="7"/>
    </row>
    <row r="29" spans="1:11">
      <c r="A29" s="172">
        <v>1978</v>
      </c>
      <c r="B29" s="87">
        <v>266.2</v>
      </c>
      <c r="C29" s="32" t="s">
        <v>394</v>
      </c>
      <c r="D29" s="32" t="s">
        <v>394</v>
      </c>
      <c r="E29" s="87">
        <v>699.6</v>
      </c>
      <c r="F29" s="32" t="s">
        <v>394</v>
      </c>
      <c r="G29" s="32" t="s">
        <v>394</v>
      </c>
      <c r="H29" s="84">
        <v>1690.5</v>
      </c>
      <c r="I29" s="84">
        <v>2656.3</v>
      </c>
      <c r="K29" s="7"/>
    </row>
    <row r="30" spans="1:11">
      <c r="A30" s="172">
        <v>1979</v>
      </c>
      <c r="B30" s="87">
        <v>430.4</v>
      </c>
      <c r="C30" s="32" t="s">
        <v>394</v>
      </c>
      <c r="D30" s="32" t="s">
        <v>394</v>
      </c>
      <c r="E30" s="87">
        <v>969.9</v>
      </c>
      <c r="F30" s="32" t="s">
        <v>394</v>
      </c>
      <c r="G30" s="32" t="s">
        <v>394</v>
      </c>
      <c r="H30" s="84">
        <v>2120.1999999999998</v>
      </c>
      <c r="I30" s="84">
        <v>3520.5</v>
      </c>
      <c r="K30" s="7"/>
    </row>
    <row r="31" spans="1:11">
      <c r="A31" s="172">
        <v>1980</v>
      </c>
      <c r="B31" s="87">
        <v>489.9</v>
      </c>
      <c r="C31" s="32" t="s">
        <v>394</v>
      </c>
      <c r="D31" s="32" t="s">
        <v>394</v>
      </c>
      <c r="E31" s="87">
        <v>896.4</v>
      </c>
      <c r="F31" s="32" t="s">
        <v>394</v>
      </c>
      <c r="G31" s="32" t="s">
        <v>394</v>
      </c>
      <c r="H31" s="84">
        <v>2605.3000000000002</v>
      </c>
      <c r="I31" s="84">
        <v>3991.6000000000004</v>
      </c>
      <c r="K31" s="7"/>
    </row>
    <row r="32" spans="1:11">
      <c r="A32" s="172">
        <v>1981</v>
      </c>
      <c r="B32" s="87">
        <v>603.5</v>
      </c>
      <c r="C32" s="32" t="s">
        <v>394</v>
      </c>
      <c r="D32" s="32" t="s">
        <v>394</v>
      </c>
      <c r="E32" s="87">
        <v>1203.7</v>
      </c>
      <c r="F32" s="32" t="s">
        <v>394</v>
      </c>
      <c r="G32" s="32" t="s">
        <v>394</v>
      </c>
      <c r="H32" s="84">
        <v>3089.1</v>
      </c>
      <c r="I32" s="84">
        <v>4896.3</v>
      </c>
      <c r="K32" s="7"/>
    </row>
    <row r="33" spans="1:11">
      <c r="A33" s="172">
        <v>1982</v>
      </c>
      <c r="B33" s="87">
        <v>729.9</v>
      </c>
      <c r="C33" s="32" t="s">
        <v>394</v>
      </c>
      <c r="D33" s="32" t="s">
        <v>394</v>
      </c>
      <c r="E33" s="87">
        <v>1455.3</v>
      </c>
      <c r="F33" s="32" t="s">
        <v>394</v>
      </c>
      <c r="G33" s="32" t="s">
        <v>394</v>
      </c>
      <c r="H33" s="84">
        <v>4408.6000000000004</v>
      </c>
      <c r="I33" s="84">
        <v>6593.8</v>
      </c>
      <c r="K33" s="7"/>
    </row>
    <row r="34" spans="1:11">
      <c r="A34" s="172">
        <v>1983</v>
      </c>
      <c r="B34" s="87">
        <v>766.5</v>
      </c>
      <c r="C34" s="32" t="s">
        <v>394</v>
      </c>
      <c r="D34" s="32" t="s">
        <v>394</v>
      </c>
      <c r="E34" s="87">
        <v>1458.4</v>
      </c>
      <c r="F34" s="32" t="s">
        <v>394</v>
      </c>
      <c r="G34" s="32" t="s">
        <v>394</v>
      </c>
      <c r="H34" s="84">
        <v>4862.3</v>
      </c>
      <c r="I34" s="84">
        <v>7087.2000000000007</v>
      </c>
      <c r="K34" s="7"/>
    </row>
    <row r="35" spans="1:11">
      <c r="A35" s="172">
        <v>1984</v>
      </c>
      <c r="B35" s="87">
        <v>723.9</v>
      </c>
      <c r="C35" s="32" t="s">
        <v>394</v>
      </c>
      <c r="D35" s="32" t="s">
        <v>394</v>
      </c>
      <c r="E35" s="87">
        <v>1640</v>
      </c>
      <c r="F35" s="32" t="s">
        <v>394</v>
      </c>
      <c r="G35" s="32" t="s">
        <v>394</v>
      </c>
      <c r="H35" s="84">
        <v>5104.8</v>
      </c>
      <c r="I35" s="84">
        <v>7468.7000000000007</v>
      </c>
      <c r="K35" s="7"/>
    </row>
    <row r="36" spans="1:11">
      <c r="A36" s="172">
        <v>1985</v>
      </c>
      <c r="B36" s="87">
        <v>696.4</v>
      </c>
      <c r="C36" s="32" t="s">
        <v>394</v>
      </c>
      <c r="D36" s="32" t="s">
        <v>394</v>
      </c>
      <c r="E36" s="87">
        <v>1554.8</v>
      </c>
      <c r="F36" s="32" t="s">
        <v>394</v>
      </c>
      <c r="G36" s="32" t="s">
        <v>394</v>
      </c>
      <c r="H36" s="84">
        <v>5299.4</v>
      </c>
      <c r="I36" s="84">
        <v>7550.5999999999995</v>
      </c>
      <c r="K36" s="7"/>
    </row>
    <row r="37" spans="1:11">
      <c r="A37" s="14">
        <v>1986</v>
      </c>
      <c r="B37" s="87">
        <v>483.5</v>
      </c>
      <c r="C37" s="87">
        <v>72.099999999999994</v>
      </c>
      <c r="D37" s="87">
        <v>368.1</v>
      </c>
      <c r="E37" s="87">
        <v>1495.7</v>
      </c>
      <c r="F37" s="84">
        <v>858.9</v>
      </c>
      <c r="G37" s="32" t="s">
        <v>394</v>
      </c>
      <c r="H37" s="84">
        <v>5437.9</v>
      </c>
      <c r="I37" s="84">
        <v>7417.1</v>
      </c>
      <c r="J37" s="7"/>
      <c r="K37" s="7"/>
    </row>
    <row r="38" spans="1:11">
      <c r="A38" s="14">
        <v>1987</v>
      </c>
      <c r="B38" s="87">
        <v>574.9</v>
      </c>
      <c r="C38" s="87">
        <v>128.69999999999999</v>
      </c>
      <c r="D38" s="87">
        <v>382.5</v>
      </c>
      <c r="E38" s="87">
        <v>1671.9</v>
      </c>
      <c r="F38" s="84">
        <v>815</v>
      </c>
      <c r="G38" s="32" t="s">
        <v>394</v>
      </c>
      <c r="H38" s="84">
        <v>5392.2</v>
      </c>
      <c r="I38" s="84">
        <v>7639</v>
      </c>
      <c r="K38" s="7"/>
    </row>
    <row r="39" spans="1:11">
      <c r="A39" s="14">
        <v>1988</v>
      </c>
      <c r="B39" s="87">
        <v>536.6</v>
      </c>
      <c r="C39" s="87">
        <v>152.9</v>
      </c>
      <c r="D39" s="87">
        <v>313.3</v>
      </c>
      <c r="E39" s="87">
        <v>1139.9000000000001</v>
      </c>
      <c r="F39" s="84">
        <v>782.7</v>
      </c>
      <c r="G39" s="32" t="s">
        <v>394</v>
      </c>
      <c r="H39" s="84">
        <v>5346.7</v>
      </c>
      <c r="I39" s="84">
        <v>7805.9</v>
      </c>
      <c r="K39" s="7"/>
    </row>
    <row r="40" spans="1:11">
      <c r="A40" s="14">
        <v>1989</v>
      </c>
      <c r="B40" s="87">
        <v>622.6</v>
      </c>
      <c r="C40" s="87">
        <v>220</v>
      </c>
      <c r="D40" s="87">
        <v>323.60000000000002</v>
      </c>
      <c r="E40" s="87">
        <v>1078.4000000000001</v>
      </c>
      <c r="F40" s="84">
        <v>909.6</v>
      </c>
      <c r="G40" s="32" t="s">
        <v>394</v>
      </c>
      <c r="H40" s="84">
        <v>5714.6</v>
      </c>
      <c r="I40" s="84">
        <v>8325.2000000000007</v>
      </c>
      <c r="K40" s="7"/>
    </row>
    <row r="41" spans="1:11">
      <c r="A41" s="14">
        <v>1990</v>
      </c>
      <c r="B41" s="87">
        <v>279.60000000000002</v>
      </c>
      <c r="C41" s="87">
        <v>281.7</v>
      </c>
      <c r="D41" s="87">
        <v>256.3</v>
      </c>
      <c r="E41" s="87">
        <v>740.3</v>
      </c>
      <c r="F41" s="84">
        <v>734.2</v>
      </c>
      <c r="G41" s="87">
        <v>221.4</v>
      </c>
      <c r="H41" s="84">
        <v>6318.5</v>
      </c>
      <c r="I41" s="84">
        <v>8832</v>
      </c>
      <c r="K41" s="7"/>
    </row>
    <row r="42" spans="1:11">
      <c r="A42" s="14">
        <v>1991</v>
      </c>
      <c r="B42" s="87">
        <v>246</v>
      </c>
      <c r="C42" s="87">
        <v>255.5</v>
      </c>
      <c r="D42" s="87">
        <v>242.1</v>
      </c>
      <c r="E42" s="87">
        <v>696.5</v>
      </c>
      <c r="F42" s="84">
        <v>785</v>
      </c>
      <c r="G42" s="87">
        <v>186.3</v>
      </c>
      <c r="H42" s="84">
        <v>6644</v>
      </c>
      <c r="I42" s="84">
        <v>9055.4</v>
      </c>
      <c r="K42" s="7"/>
    </row>
    <row r="43" spans="1:11">
      <c r="A43" s="14">
        <v>1992</v>
      </c>
      <c r="B43" s="87">
        <v>198.7</v>
      </c>
      <c r="C43" s="87">
        <v>203.1</v>
      </c>
      <c r="D43" s="87">
        <v>193.2</v>
      </c>
      <c r="E43" s="87">
        <v>546.79999999999995</v>
      </c>
      <c r="F43" s="84">
        <v>653.70000000000005</v>
      </c>
      <c r="G43" s="87">
        <v>170</v>
      </c>
      <c r="H43" s="84">
        <v>6483.5</v>
      </c>
      <c r="I43" s="84">
        <v>8449</v>
      </c>
      <c r="K43" s="7"/>
    </row>
    <row r="44" spans="1:11">
      <c r="A44" s="14">
        <v>1993</v>
      </c>
      <c r="B44" s="87">
        <v>190</v>
      </c>
      <c r="C44" s="87">
        <v>270.8</v>
      </c>
      <c r="D44" s="87">
        <v>336</v>
      </c>
      <c r="E44" s="87">
        <v>999.6</v>
      </c>
      <c r="F44" s="84">
        <v>802.9</v>
      </c>
      <c r="G44" s="87">
        <v>236.6</v>
      </c>
      <c r="H44" s="84">
        <v>6879</v>
      </c>
      <c r="I44" s="84">
        <v>9714.9</v>
      </c>
      <c r="K44" s="7"/>
    </row>
    <row r="45" spans="1:11">
      <c r="A45" s="14">
        <v>1994</v>
      </c>
      <c r="B45" s="87">
        <v>172.3</v>
      </c>
      <c r="C45" s="87">
        <v>132.30000000000001</v>
      </c>
      <c r="D45" s="87">
        <v>838.3</v>
      </c>
      <c r="E45" s="87">
        <v>950.9</v>
      </c>
      <c r="F45" s="84">
        <v>1105.5</v>
      </c>
      <c r="G45" s="87">
        <v>175.1</v>
      </c>
      <c r="H45" s="84">
        <v>7863.9</v>
      </c>
      <c r="I45" s="84">
        <v>11238.3</v>
      </c>
      <c r="K45" s="7"/>
    </row>
    <row r="46" spans="1:11">
      <c r="A46" s="14">
        <v>1995</v>
      </c>
      <c r="B46" s="87">
        <v>352.3</v>
      </c>
      <c r="C46" s="87">
        <v>207.7</v>
      </c>
      <c r="D46" s="87">
        <v>642.70000000000005</v>
      </c>
      <c r="E46" s="87">
        <v>865.7</v>
      </c>
      <c r="F46" s="84">
        <v>1470.3</v>
      </c>
      <c r="G46" s="87">
        <v>176.9</v>
      </c>
      <c r="H46" s="84">
        <v>8634.2999999999993</v>
      </c>
      <c r="I46" s="84">
        <v>12349.9</v>
      </c>
      <c r="K46" s="7"/>
    </row>
    <row r="47" spans="1:11">
      <c r="A47" s="14">
        <v>1996</v>
      </c>
      <c r="B47" s="87">
        <v>526.79999999999995</v>
      </c>
      <c r="C47" s="87">
        <v>130.9</v>
      </c>
      <c r="D47" s="87">
        <v>388.3</v>
      </c>
      <c r="E47" s="87">
        <v>732.6</v>
      </c>
      <c r="F47" s="84">
        <v>1695.9</v>
      </c>
      <c r="G47" s="87">
        <v>217.4</v>
      </c>
      <c r="H47" s="84">
        <v>9196.1</v>
      </c>
      <c r="I47" s="84">
        <v>12888.1</v>
      </c>
      <c r="K47" s="7"/>
    </row>
    <row r="48" spans="1:11">
      <c r="A48" s="14">
        <v>1997</v>
      </c>
      <c r="B48" s="87">
        <v>463.2</v>
      </c>
      <c r="C48" s="87">
        <v>265.60000000000002</v>
      </c>
      <c r="D48" s="87">
        <v>388.1</v>
      </c>
      <c r="E48" s="87">
        <v>513.70000000000005</v>
      </c>
      <c r="F48" s="84">
        <v>2473.1999999999998</v>
      </c>
      <c r="G48" s="87">
        <v>412.9</v>
      </c>
      <c r="H48" s="84">
        <v>9651.2999999999993</v>
      </c>
      <c r="I48" s="84">
        <v>14168.1</v>
      </c>
      <c r="K48" s="7"/>
    </row>
    <row r="49" spans="1:11">
      <c r="A49" s="14">
        <v>1998</v>
      </c>
      <c r="B49" s="87">
        <v>421.9</v>
      </c>
      <c r="C49" s="87">
        <v>244.3</v>
      </c>
      <c r="D49" s="87">
        <v>433.7</v>
      </c>
      <c r="E49" s="87">
        <v>1125.4000000000001</v>
      </c>
      <c r="F49" s="84">
        <v>2280.1999999999998</v>
      </c>
      <c r="G49" s="87">
        <v>322.2</v>
      </c>
      <c r="H49" s="84">
        <v>11374.7</v>
      </c>
      <c r="I49" s="84">
        <v>16202.4</v>
      </c>
      <c r="K49" s="7"/>
    </row>
    <row r="50" spans="1:11">
      <c r="A50" s="14">
        <v>1999</v>
      </c>
      <c r="B50" s="87">
        <v>493.7</v>
      </c>
      <c r="C50" s="87">
        <v>214.2</v>
      </c>
      <c r="D50" s="87">
        <v>237.8</v>
      </c>
      <c r="E50" s="87">
        <v>763.4</v>
      </c>
      <c r="F50" s="84">
        <v>2589.1</v>
      </c>
      <c r="G50" s="87">
        <v>362.2</v>
      </c>
      <c r="H50" s="84">
        <v>11802.7</v>
      </c>
      <c r="I50" s="84">
        <v>16463.2</v>
      </c>
      <c r="K50" s="7"/>
    </row>
    <row r="51" spans="1:11">
      <c r="A51" s="14">
        <v>2000</v>
      </c>
      <c r="B51" s="87">
        <v>606.5</v>
      </c>
      <c r="C51" s="87">
        <v>135.9</v>
      </c>
      <c r="D51" s="87">
        <v>380.3</v>
      </c>
      <c r="E51" s="87">
        <v>1358.3</v>
      </c>
      <c r="F51" s="84">
        <v>3369.2</v>
      </c>
      <c r="G51" s="87">
        <v>420.3</v>
      </c>
      <c r="H51" s="84">
        <v>12246.3</v>
      </c>
      <c r="I51" s="84">
        <v>18516.7</v>
      </c>
      <c r="K51" s="7"/>
    </row>
    <row r="52" spans="1:11">
      <c r="A52" s="14">
        <v>2001</v>
      </c>
      <c r="B52" s="87">
        <v>1337.2</v>
      </c>
      <c r="C52" s="87">
        <v>359.5</v>
      </c>
      <c r="D52" s="87">
        <v>449.8</v>
      </c>
      <c r="E52" s="87">
        <v>1538.6</v>
      </c>
      <c r="F52" s="84">
        <v>3865.6</v>
      </c>
      <c r="G52" s="87">
        <v>501.3</v>
      </c>
      <c r="H52" s="84">
        <v>13378.1</v>
      </c>
      <c r="I52" s="84">
        <v>21430.1</v>
      </c>
      <c r="K52" s="7"/>
    </row>
    <row r="53" spans="1:11">
      <c r="A53" s="14">
        <v>2002</v>
      </c>
      <c r="B53" s="87">
        <v>807.9</v>
      </c>
      <c r="C53" s="87">
        <v>646.79999999999995</v>
      </c>
      <c r="D53" s="87">
        <v>522.4</v>
      </c>
      <c r="E53" s="87">
        <v>2299.6999999999998</v>
      </c>
      <c r="F53" s="84">
        <v>4121</v>
      </c>
      <c r="G53" s="87">
        <v>721.6</v>
      </c>
      <c r="H53" s="84">
        <v>13384.7</v>
      </c>
      <c r="I53" s="84">
        <v>22504</v>
      </c>
      <c r="K53" s="7"/>
    </row>
    <row r="54" spans="1:11">
      <c r="A54" s="14">
        <v>2003</v>
      </c>
      <c r="B54" s="87">
        <v>759.6</v>
      </c>
      <c r="C54" s="87">
        <v>441.5</v>
      </c>
      <c r="D54" s="87">
        <v>858</v>
      </c>
      <c r="E54" s="87">
        <v>1730.8</v>
      </c>
      <c r="F54" s="84">
        <v>4187.1000000000004</v>
      </c>
      <c r="G54" s="87">
        <v>598.20000000000005</v>
      </c>
      <c r="H54" s="84">
        <v>15242.4</v>
      </c>
      <c r="I54" s="84">
        <v>23817.7</v>
      </c>
      <c r="K54" s="7"/>
    </row>
    <row r="55" spans="1:11">
      <c r="A55" s="14">
        <v>2004</v>
      </c>
      <c r="B55" s="87">
        <v>1574.8</v>
      </c>
      <c r="C55" s="87">
        <v>896.6</v>
      </c>
      <c r="D55" s="87">
        <v>831.7</v>
      </c>
      <c r="E55" s="87">
        <v>2614</v>
      </c>
      <c r="F55" s="84">
        <v>6044.6</v>
      </c>
      <c r="G55" s="87">
        <v>895.1</v>
      </c>
      <c r="H55" s="84">
        <v>14790.9</v>
      </c>
      <c r="I55" s="84">
        <v>27647.599999999999</v>
      </c>
      <c r="K55" s="7"/>
    </row>
    <row r="56" spans="1:11">
      <c r="A56" s="14">
        <v>2005</v>
      </c>
      <c r="B56" s="87">
        <v>1388</v>
      </c>
      <c r="C56" s="87">
        <v>1635.9</v>
      </c>
      <c r="D56" s="87">
        <v>1531.9</v>
      </c>
      <c r="E56" s="87">
        <v>3486</v>
      </c>
      <c r="F56" s="84">
        <v>8320.4</v>
      </c>
      <c r="G56" s="87">
        <v>1171.2</v>
      </c>
      <c r="H56" s="84">
        <v>16772.8</v>
      </c>
      <c r="I56" s="84">
        <v>34306.1</v>
      </c>
      <c r="K56" s="7"/>
    </row>
    <row r="57" spans="1:11">
      <c r="A57" s="14">
        <v>2006</v>
      </c>
      <c r="B57" s="87">
        <v>2679.9</v>
      </c>
      <c r="C57" s="87">
        <v>2752.2</v>
      </c>
      <c r="D57" s="87">
        <v>2519.1</v>
      </c>
      <c r="E57" s="87">
        <v>4100.8</v>
      </c>
      <c r="F57" s="84">
        <v>9959.2999999999993</v>
      </c>
      <c r="G57" s="87">
        <v>1582.9</v>
      </c>
      <c r="H57" s="84">
        <v>18688.5</v>
      </c>
      <c r="I57" s="84">
        <v>42282.7</v>
      </c>
      <c r="K57" s="7"/>
    </row>
    <row r="58" spans="1:11">
      <c r="A58" s="14">
        <v>2007</v>
      </c>
      <c r="B58" s="87">
        <v>2850.8</v>
      </c>
      <c r="C58" s="87">
        <v>2081.6</v>
      </c>
      <c r="D58" s="87">
        <v>4215.2</v>
      </c>
      <c r="E58" s="87">
        <v>4487.8999999999996</v>
      </c>
      <c r="F58" s="84">
        <v>10672.1</v>
      </c>
      <c r="G58" s="87">
        <v>1622.7</v>
      </c>
      <c r="H58" s="84">
        <v>21762.2</v>
      </c>
      <c r="I58" s="84">
        <v>47692.5</v>
      </c>
      <c r="K58" s="7"/>
    </row>
    <row r="59" spans="1:11">
      <c r="A59" s="14">
        <v>2008</v>
      </c>
      <c r="B59" s="87">
        <v>2750.5</v>
      </c>
      <c r="C59" s="87">
        <v>2136.6</v>
      </c>
      <c r="D59" s="87">
        <v>6337.3</v>
      </c>
      <c r="E59" s="87">
        <v>5506.8</v>
      </c>
      <c r="F59" s="84">
        <v>13469.2</v>
      </c>
      <c r="G59" s="87">
        <v>1562.4</v>
      </c>
      <c r="H59" s="84">
        <v>24434.799999999999</v>
      </c>
      <c r="I59" s="84">
        <v>56197.7</v>
      </c>
      <c r="K59" s="7"/>
    </row>
    <row r="60" spans="1:11">
      <c r="A60" s="14">
        <v>2009</v>
      </c>
      <c r="B60" s="87">
        <v>3388.4</v>
      </c>
      <c r="C60" s="87">
        <v>4809.6000000000004</v>
      </c>
      <c r="D60" s="87">
        <v>7759.9</v>
      </c>
      <c r="E60" s="87">
        <v>6591.7</v>
      </c>
      <c r="F60" s="84">
        <v>16868.099999999999</v>
      </c>
      <c r="G60" s="87">
        <v>1811.2</v>
      </c>
      <c r="H60" s="84">
        <v>33170.300000000003</v>
      </c>
      <c r="I60" s="84">
        <v>74399.3</v>
      </c>
      <c r="K60" s="7"/>
    </row>
    <row r="61" spans="1:11">
      <c r="A61" s="14">
        <v>2010</v>
      </c>
      <c r="B61" s="87">
        <v>4357.1000000000004</v>
      </c>
      <c r="C61" s="87">
        <v>5420.8</v>
      </c>
      <c r="D61" s="87">
        <v>4552.7</v>
      </c>
      <c r="E61" s="87">
        <v>6729.7</v>
      </c>
      <c r="F61" s="84">
        <v>14363.3</v>
      </c>
      <c r="G61" s="87">
        <v>2211.6999999999998</v>
      </c>
      <c r="H61" s="84">
        <v>35899.800000000003</v>
      </c>
      <c r="I61" s="84">
        <v>73535.199999999997</v>
      </c>
      <c r="K61" s="7"/>
    </row>
    <row r="62" spans="1:11">
      <c r="A62" s="14">
        <v>2011</v>
      </c>
      <c r="B62" s="87">
        <v>7700.6</v>
      </c>
      <c r="C62" s="87">
        <v>3695.7</v>
      </c>
      <c r="D62" s="87">
        <v>4249.7</v>
      </c>
      <c r="E62" s="87">
        <v>8419.2000000000007</v>
      </c>
      <c r="F62" s="84">
        <v>16132.5</v>
      </c>
      <c r="G62" s="87">
        <v>2398.1999999999998</v>
      </c>
      <c r="H62" s="84">
        <v>38443.599999999999</v>
      </c>
      <c r="I62" s="84">
        <v>81039.3</v>
      </c>
      <c r="K62" s="7"/>
    </row>
    <row r="63" spans="1:11">
      <c r="A63" s="14">
        <v>2012</v>
      </c>
      <c r="B63" s="87">
        <v>6071</v>
      </c>
      <c r="C63" s="87">
        <v>8291.5</v>
      </c>
      <c r="D63" s="87">
        <v>4981.1000000000004</v>
      </c>
      <c r="E63" s="87">
        <v>6998.9</v>
      </c>
      <c r="F63" s="84">
        <v>18102.900000000001</v>
      </c>
      <c r="G63" s="87">
        <v>3288</v>
      </c>
      <c r="H63" s="84">
        <v>42709.7</v>
      </c>
      <c r="I63" s="84">
        <v>90443.1</v>
      </c>
      <c r="K63" s="7"/>
    </row>
    <row r="64" spans="1:11">
      <c r="A64" s="14">
        <v>2013</v>
      </c>
      <c r="B64" s="87">
        <v>7396.8</v>
      </c>
      <c r="C64" s="87">
        <v>5219</v>
      </c>
      <c r="D64" s="87">
        <v>5708.7</v>
      </c>
      <c r="E64" s="87">
        <v>6610.6</v>
      </c>
      <c r="F64" s="84">
        <v>20149.8</v>
      </c>
      <c r="G64" s="87">
        <v>4198.3</v>
      </c>
      <c r="H64" s="84">
        <v>45663.6</v>
      </c>
      <c r="I64" s="84">
        <v>94946.9</v>
      </c>
      <c r="K64" s="7"/>
    </row>
    <row r="65" spans="1:11" s="262" customFormat="1">
      <c r="A65" s="263">
        <v>2014</v>
      </c>
      <c r="B65" s="265">
        <v>7164.0078125</v>
      </c>
      <c r="C65" s="265">
        <v>4709.880859375</v>
      </c>
      <c r="D65" s="265">
        <v>5001.3271484375</v>
      </c>
      <c r="E65" s="265">
        <v>8131.76708984375</v>
      </c>
      <c r="F65" s="264">
        <v>24406.21875</v>
      </c>
      <c r="G65" s="265">
        <v>5162.77099609375</v>
      </c>
      <c r="H65" s="264">
        <v>48022.453125</v>
      </c>
      <c r="I65" s="264">
        <v>102598.421875</v>
      </c>
      <c r="K65" s="266"/>
    </row>
    <row r="66" spans="1:11">
      <c r="A66" s="263">
        <v>2015</v>
      </c>
      <c r="B66" s="265">
        <v>6213.2</v>
      </c>
      <c r="C66" s="265">
        <v>4380.3999999999996</v>
      </c>
      <c r="D66" s="265">
        <v>3827.3</v>
      </c>
      <c r="E66" s="265">
        <v>8751.7000000000007</v>
      </c>
      <c r="F66" s="264">
        <v>23010.9</v>
      </c>
      <c r="G66" s="265">
        <v>4721.8999999999996</v>
      </c>
      <c r="H66" s="264">
        <v>51434.2</v>
      </c>
      <c r="I66" s="264">
        <v>102339.5</v>
      </c>
      <c r="K66" s="7"/>
    </row>
    <row r="67" spans="1:11" s="284" customFormat="1">
      <c r="A67" s="384">
        <v>2016</v>
      </c>
      <c r="B67" s="265">
        <v>7091.1260000000002</v>
      </c>
      <c r="C67" s="265">
        <v>2909.5839999999998</v>
      </c>
      <c r="D67" s="265">
        <v>3657.4470000000001</v>
      </c>
      <c r="E67" s="265">
        <v>9897.027</v>
      </c>
      <c r="F67" s="264">
        <v>26730.09</v>
      </c>
      <c r="G67" s="265">
        <v>4095.491</v>
      </c>
      <c r="H67" s="264">
        <v>52307.57</v>
      </c>
      <c r="I67" s="264">
        <v>106688.3</v>
      </c>
      <c r="K67" s="286"/>
    </row>
    <row r="68" spans="1:11" s="284" customFormat="1">
      <c r="A68" s="24">
        <v>2017</v>
      </c>
      <c r="B68" s="101">
        <v>6535.402</v>
      </c>
      <c r="C68" s="101">
        <v>2497.9389999999999</v>
      </c>
      <c r="D68" s="101">
        <v>3044.837</v>
      </c>
      <c r="E68" s="101">
        <v>10221.32</v>
      </c>
      <c r="F68" s="100">
        <v>25957.279999999999</v>
      </c>
      <c r="G68" s="101">
        <v>4659.3879999999999</v>
      </c>
      <c r="H68" s="100">
        <v>51764.93</v>
      </c>
      <c r="I68" s="100">
        <v>104681.1</v>
      </c>
      <c r="K68" s="286"/>
    </row>
    <row r="69" spans="1:11" s="178" customFormat="1" ht="17.25" customHeight="1">
      <c r="A69" s="298" t="s">
        <v>352</v>
      </c>
      <c r="B69" s="176"/>
      <c r="C69" s="176"/>
      <c r="D69" s="176"/>
      <c r="E69" s="175"/>
      <c r="F69" s="175"/>
      <c r="G69" s="175"/>
      <c r="H69" s="175"/>
      <c r="I69" s="175"/>
    </row>
    <row r="70" spans="1:11">
      <c r="A70" s="164"/>
      <c r="B70" s="6"/>
      <c r="C70" s="6"/>
      <c r="D70" s="6"/>
      <c r="E70" s="6"/>
      <c r="F70" s="6"/>
      <c r="G70" s="6"/>
      <c r="H70" s="6"/>
      <c r="I70" s="6"/>
    </row>
    <row r="71" spans="1:11" ht="14.4">
      <c r="A71" s="164"/>
      <c r="B71"/>
      <c r="C71"/>
      <c r="D71"/>
      <c r="E71"/>
      <c r="F71"/>
      <c r="G71"/>
      <c r="H71"/>
      <c r="I71"/>
    </row>
    <row r="72" spans="1:11" ht="14.4">
      <c r="A72" s="164"/>
      <c r="B72"/>
      <c r="C72"/>
      <c r="D72"/>
      <c r="E72"/>
      <c r="F72"/>
      <c r="G72"/>
      <c r="H72"/>
      <c r="I72"/>
    </row>
    <row r="73" spans="1:11" ht="14.4">
      <c r="A73" s="164"/>
      <c r="B73"/>
      <c r="C73"/>
      <c r="D73"/>
      <c r="E73"/>
      <c r="F73"/>
      <c r="G73"/>
      <c r="H73"/>
      <c r="I73"/>
    </row>
    <row r="74" spans="1:11" ht="14.4">
      <c r="A74" s="164"/>
      <c r="B74"/>
      <c r="C74"/>
      <c r="D74"/>
      <c r="E74"/>
      <c r="F74"/>
      <c r="G74"/>
      <c r="H74"/>
      <c r="I74"/>
    </row>
    <row r="75" spans="1:11" ht="14.4">
      <c r="A75" s="48"/>
      <c r="B75"/>
      <c r="C75"/>
      <c r="D75"/>
      <c r="E75"/>
      <c r="F75"/>
      <c r="G75"/>
      <c r="H75"/>
      <c r="I75"/>
    </row>
    <row r="76" spans="1:11" ht="14.4">
      <c r="A76" s="48"/>
      <c r="B76"/>
      <c r="C76"/>
      <c r="D76"/>
      <c r="E76"/>
      <c r="F76"/>
      <c r="G76"/>
      <c r="H76"/>
      <c r="I76"/>
    </row>
    <row r="77" spans="1:11" ht="14.4">
      <c r="A77" s="164"/>
      <c r="B77"/>
      <c r="C77"/>
      <c r="D77"/>
      <c r="E77"/>
      <c r="F77"/>
      <c r="G77"/>
      <c r="H77"/>
      <c r="I77"/>
    </row>
    <row r="78" spans="1:11" ht="14.4">
      <c r="A78" s="164"/>
      <c r="B78"/>
      <c r="C78"/>
      <c r="D78"/>
      <c r="E78"/>
      <c r="F78"/>
      <c r="G78"/>
      <c r="H78"/>
      <c r="I78"/>
    </row>
    <row r="79" spans="1:11" ht="14.4">
      <c r="A79" s="164"/>
      <c r="B79"/>
      <c r="C79"/>
      <c r="D79"/>
      <c r="E79"/>
      <c r="F79"/>
      <c r="G79"/>
      <c r="H79"/>
      <c r="I79"/>
    </row>
    <row r="80" spans="1:11" ht="14.4">
      <c r="A80" s="164"/>
      <c r="B80"/>
      <c r="C80"/>
      <c r="D80"/>
      <c r="E80"/>
      <c r="F80"/>
      <c r="G80"/>
      <c r="H80"/>
      <c r="I80"/>
    </row>
    <row r="81" spans="1:9" ht="14.4">
      <c r="A81" s="164"/>
      <c r="B81"/>
      <c r="C81"/>
      <c r="D81"/>
      <c r="E81"/>
      <c r="F81"/>
      <c r="G81"/>
      <c r="H81"/>
      <c r="I81"/>
    </row>
    <row r="82" spans="1:9" ht="14.4">
      <c r="A82" s="164"/>
      <c r="B82"/>
      <c r="C82"/>
      <c r="D82"/>
      <c r="E82"/>
      <c r="F82"/>
      <c r="G82"/>
      <c r="H82"/>
      <c r="I82"/>
    </row>
    <row r="83" spans="1:9" ht="14.4">
      <c r="A83" s="164"/>
      <c r="B83"/>
      <c r="C83"/>
      <c r="D83"/>
      <c r="E83"/>
      <c r="F83"/>
      <c r="G83"/>
      <c r="H83"/>
      <c r="I83"/>
    </row>
    <row r="84" spans="1:9" ht="14.4">
      <c r="A84" s="164"/>
      <c r="B84"/>
      <c r="C84"/>
      <c r="D84"/>
      <c r="E84"/>
      <c r="F84"/>
      <c r="G84"/>
      <c r="H84"/>
      <c r="I84"/>
    </row>
    <row r="85" spans="1:9" ht="14.4">
      <c r="A85" s="164"/>
      <c r="B85"/>
      <c r="C85"/>
      <c r="D85"/>
      <c r="E85"/>
      <c r="F85"/>
      <c r="G85"/>
      <c r="H85"/>
      <c r="I85"/>
    </row>
    <row r="86" spans="1:9">
      <c r="A86" s="48"/>
      <c r="B86" s="7"/>
      <c r="C86" s="7"/>
      <c r="D86" s="7"/>
      <c r="E86" s="7"/>
      <c r="F86" s="7"/>
      <c r="G86" s="7"/>
      <c r="H86" s="7"/>
      <c r="I86" s="7"/>
    </row>
    <row r="87" spans="1:9">
      <c r="A87" s="48"/>
      <c r="B87" s="7"/>
      <c r="C87" s="7"/>
      <c r="D87" s="7"/>
      <c r="E87" s="7"/>
      <c r="F87" s="7"/>
      <c r="G87" s="7"/>
      <c r="H87" s="7"/>
      <c r="I87" s="7"/>
    </row>
    <row r="88" spans="1:9">
      <c r="A88" s="48"/>
      <c r="B88" s="7"/>
      <c r="C88" s="7"/>
      <c r="D88" s="7"/>
      <c r="E88" s="7"/>
      <c r="F88" s="7"/>
      <c r="G88" s="7"/>
      <c r="H88" s="7"/>
      <c r="I88" s="7"/>
    </row>
    <row r="89" spans="1:9">
      <c r="A89" s="164"/>
      <c r="B89" s="7"/>
      <c r="C89" s="7"/>
      <c r="D89" s="7"/>
      <c r="E89" s="7"/>
      <c r="F89" s="7"/>
      <c r="G89" s="7"/>
      <c r="H89" s="7"/>
      <c r="I89" s="7"/>
    </row>
    <row r="90" spans="1:9">
      <c r="A90" s="48"/>
      <c r="B90" s="7"/>
      <c r="C90" s="7"/>
      <c r="D90" s="7"/>
      <c r="E90" s="7"/>
      <c r="F90" s="7"/>
      <c r="G90" s="7"/>
      <c r="H90" s="7"/>
      <c r="I90" s="7"/>
    </row>
    <row r="91" spans="1:9">
      <c r="A91" s="48"/>
      <c r="B91" s="7"/>
      <c r="C91" s="7"/>
      <c r="D91" s="7"/>
      <c r="E91" s="7"/>
      <c r="F91" s="7"/>
      <c r="G91" s="7"/>
      <c r="H91" s="7"/>
      <c r="I91" s="7"/>
    </row>
    <row r="92" spans="1:9">
      <c r="A92" s="48"/>
      <c r="B92" s="7"/>
      <c r="C92" s="7"/>
      <c r="D92" s="7"/>
      <c r="E92" s="7"/>
      <c r="F92" s="7"/>
      <c r="G92" s="7"/>
      <c r="H92" s="7"/>
      <c r="I92" s="7"/>
    </row>
    <row r="93" spans="1:9">
      <c r="A93" s="48"/>
      <c r="B93" s="7"/>
      <c r="C93" s="7"/>
      <c r="D93" s="7"/>
      <c r="E93" s="7"/>
      <c r="F93" s="7"/>
      <c r="G93" s="7"/>
      <c r="H93" s="7"/>
      <c r="I93" s="7"/>
    </row>
    <row r="94" spans="1:9">
      <c r="A94" s="164"/>
      <c r="B94" s="7"/>
      <c r="C94" s="7"/>
      <c r="D94" s="7"/>
      <c r="E94" s="7"/>
      <c r="F94" s="7"/>
      <c r="G94" s="7"/>
      <c r="H94" s="7"/>
      <c r="I94" s="7"/>
    </row>
    <row r="95" spans="1:9">
      <c r="A95" s="164"/>
      <c r="B95" s="7"/>
      <c r="C95" s="7"/>
      <c r="D95" s="7"/>
      <c r="E95" s="7"/>
      <c r="F95" s="7"/>
      <c r="G95" s="7"/>
      <c r="H95" s="7"/>
      <c r="I95" s="7"/>
    </row>
    <row r="96" spans="1:9">
      <c r="A96" s="164"/>
      <c r="B96" s="7"/>
      <c r="C96" s="7"/>
      <c r="D96" s="7"/>
      <c r="E96" s="7"/>
      <c r="F96" s="7"/>
      <c r="G96" s="7"/>
      <c r="H96" s="7"/>
      <c r="I96" s="7"/>
    </row>
    <row r="97" spans="1:9">
      <c r="A97" s="164"/>
      <c r="B97" s="7"/>
      <c r="C97" s="7"/>
      <c r="D97" s="7"/>
      <c r="E97" s="7"/>
      <c r="F97" s="7"/>
      <c r="G97" s="7"/>
      <c r="H97" s="7"/>
      <c r="I97" s="7"/>
    </row>
    <row r="98" spans="1:9">
      <c r="A98" s="164"/>
      <c r="B98" s="7"/>
      <c r="C98" s="7"/>
      <c r="D98" s="7"/>
      <c r="E98" s="7"/>
      <c r="F98" s="7"/>
      <c r="G98" s="7"/>
      <c r="H98" s="7"/>
      <c r="I98" s="7"/>
    </row>
    <row r="99" spans="1:9">
      <c r="A99" s="164"/>
      <c r="B99" s="7"/>
      <c r="C99" s="7"/>
      <c r="D99" s="7"/>
      <c r="E99" s="7"/>
      <c r="F99" s="7"/>
      <c r="G99" s="7"/>
      <c r="H99" s="7"/>
      <c r="I99" s="7"/>
    </row>
    <row r="100" spans="1:9">
      <c r="A100" s="164"/>
      <c r="B100" s="7"/>
      <c r="C100" s="7"/>
      <c r="D100" s="7"/>
      <c r="E100" s="7"/>
      <c r="F100" s="7"/>
      <c r="G100" s="7"/>
      <c r="H100" s="7"/>
      <c r="I100" s="7"/>
    </row>
    <row r="101" spans="1:9">
      <c r="A101" s="164"/>
      <c r="B101" s="7"/>
      <c r="C101" s="7"/>
      <c r="D101" s="7"/>
      <c r="E101" s="7"/>
      <c r="F101" s="7"/>
      <c r="G101" s="7"/>
      <c r="H101" s="7"/>
      <c r="I101" s="7"/>
    </row>
    <row r="102" spans="1:9">
      <c r="A102" s="164"/>
      <c r="B102" s="7"/>
      <c r="C102" s="7"/>
      <c r="D102" s="7"/>
      <c r="E102" s="7"/>
      <c r="F102" s="7"/>
      <c r="G102" s="7"/>
      <c r="H102" s="7"/>
      <c r="I102" s="7"/>
    </row>
    <row r="103" spans="1:9">
      <c r="A103" s="164"/>
      <c r="B103" s="7"/>
      <c r="C103" s="7"/>
      <c r="D103" s="7"/>
      <c r="E103" s="7"/>
      <c r="F103" s="7"/>
      <c r="G103" s="7"/>
      <c r="H103" s="7"/>
      <c r="I103" s="7"/>
    </row>
    <row r="104" spans="1:9">
      <c r="A104" s="164"/>
    </row>
    <row r="105" spans="1:9">
      <c r="A105" s="164"/>
    </row>
    <row r="106" spans="1:9">
      <c r="A106" s="164"/>
    </row>
    <row r="107" spans="1:9">
      <c r="A107" s="164"/>
    </row>
    <row r="108" spans="1:9">
      <c r="A108" s="164"/>
    </row>
    <row r="109" spans="1:9">
      <c r="A109" s="164"/>
    </row>
    <row r="110" spans="1:9">
      <c r="A110" s="164"/>
    </row>
    <row r="111" spans="1:9">
      <c r="A111" s="164"/>
    </row>
    <row r="112" spans="1:9">
      <c r="A112" s="164"/>
    </row>
    <row r="113" spans="1:1">
      <c r="A113" s="164"/>
    </row>
    <row r="114" spans="1:1">
      <c r="A114" s="164"/>
    </row>
    <row r="115" spans="1:1">
      <c r="A115" s="164"/>
    </row>
    <row r="116" spans="1:1">
      <c r="A116" s="164"/>
    </row>
    <row r="117" spans="1:1">
      <c r="A117" s="164"/>
    </row>
    <row r="118" spans="1:1">
      <c r="A118" s="164"/>
    </row>
    <row r="119" spans="1:1">
      <c r="A119" s="164"/>
    </row>
    <row r="120" spans="1:1">
      <c r="A120" s="164"/>
    </row>
    <row r="121" spans="1:1">
      <c r="A121" s="164"/>
    </row>
    <row r="122" spans="1:1">
      <c r="A122" s="164"/>
    </row>
    <row r="123" spans="1:1">
      <c r="A123" s="164"/>
    </row>
    <row r="124" spans="1:1">
      <c r="A124" s="164"/>
    </row>
    <row r="125" spans="1:1">
      <c r="A125" s="164"/>
    </row>
    <row r="126" spans="1:1">
      <c r="A126" s="164"/>
    </row>
    <row r="127" spans="1:1">
      <c r="A127" s="164"/>
    </row>
    <row r="128" spans="1:1">
      <c r="A128" s="164"/>
    </row>
    <row r="129" spans="1:1">
      <c r="A129" s="164"/>
    </row>
    <row r="130" spans="1:1">
      <c r="A130" s="164"/>
    </row>
    <row r="131" spans="1:1">
      <c r="A131" s="164"/>
    </row>
    <row r="132" spans="1:1">
      <c r="A132" s="164"/>
    </row>
    <row r="133" spans="1:1">
      <c r="A133" s="48"/>
    </row>
    <row r="134" spans="1:1">
      <c r="A134" s="164"/>
    </row>
    <row r="135" spans="1:1">
      <c r="A135" s="164"/>
    </row>
    <row r="136" spans="1:1">
      <c r="A136" s="164"/>
    </row>
    <row r="137" spans="1:1">
      <c r="A137" s="164"/>
    </row>
    <row r="138" spans="1:1">
      <c r="A138" s="164"/>
    </row>
    <row r="139" spans="1:1">
      <c r="A139" s="48"/>
    </row>
    <row r="140" spans="1:1">
      <c r="A140" s="48"/>
    </row>
    <row r="141" spans="1:1">
      <c r="A141" s="48"/>
    </row>
    <row r="142" spans="1:1">
      <c r="A142" s="48"/>
    </row>
    <row r="143" spans="1:1">
      <c r="A143" s="48"/>
    </row>
    <row r="144" spans="1:1">
      <c r="A144" s="48"/>
    </row>
    <row r="145" spans="1:1">
      <c r="A145" s="164"/>
    </row>
    <row r="146" spans="1:1">
      <c r="A146" s="164"/>
    </row>
    <row r="147" spans="1:1">
      <c r="A147" s="164"/>
    </row>
    <row r="148" spans="1:1">
      <c r="A148" s="164"/>
    </row>
    <row r="149" spans="1:1">
      <c r="A149" s="164"/>
    </row>
    <row r="150" spans="1:1">
      <c r="A150" s="164"/>
    </row>
    <row r="151" spans="1:1">
      <c r="A151" s="164"/>
    </row>
    <row r="152" spans="1:1">
      <c r="A152" s="164"/>
    </row>
    <row r="153" spans="1:1">
      <c r="A153" s="164"/>
    </row>
    <row r="154" spans="1:1">
      <c r="A154" s="8"/>
    </row>
    <row r="155" spans="1:1">
      <c r="A155" s="52"/>
    </row>
    <row r="156" spans="1:1">
      <c r="A156" s="52"/>
    </row>
    <row r="157" spans="1:1">
      <c r="A157" s="52"/>
    </row>
    <row r="158" spans="1:1">
      <c r="A158" s="52"/>
    </row>
    <row r="159" spans="1:1">
      <c r="A159" s="52"/>
    </row>
    <row r="160" spans="1:1">
      <c r="A160" s="52"/>
    </row>
    <row r="161" spans="1:1">
      <c r="A161" s="52"/>
    </row>
    <row r="162" spans="1:1">
      <c r="A162" s="52"/>
    </row>
    <row r="163" spans="1:1">
      <c r="A163" s="52"/>
    </row>
    <row r="164" spans="1:1">
      <c r="A164" s="52"/>
    </row>
    <row r="165" spans="1:1">
      <c r="A165" s="51"/>
    </row>
    <row r="166" spans="1:1">
      <c r="A166" s="51"/>
    </row>
    <row r="167" spans="1:1">
      <c r="A167" s="51"/>
    </row>
    <row r="168" spans="1:1">
      <c r="A168" s="51"/>
    </row>
    <row r="169" spans="1:1">
      <c r="A169" s="51"/>
    </row>
    <row r="170" spans="1:1">
      <c r="A170" s="51"/>
    </row>
    <row r="171" spans="1:1">
      <c r="A171" s="51"/>
    </row>
    <row r="172" spans="1:1">
      <c r="A172" s="51"/>
    </row>
    <row r="173" spans="1:1">
      <c r="A173" s="51"/>
    </row>
    <row r="174" spans="1:1">
      <c r="A174" s="51"/>
    </row>
    <row r="180" spans="1:1">
      <c r="A180" s="51"/>
    </row>
    <row r="191" spans="1:1">
      <c r="A191" s="51"/>
    </row>
    <row r="192" spans="1:1">
      <c r="A192" s="51"/>
    </row>
    <row r="193" spans="1:1">
      <c r="A193" s="51"/>
    </row>
    <row r="194" spans="1:1">
      <c r="A194" s="51"/>
    </row>
    <row r="195" spans="1:1">
      <c r="A195" s="51"/>
    </row>
    <row r="197" spans="1:1">
      <c r="A197" s="51"/>
    </row>
    <row r="198" spans="1:1">
      <c r="A198" s="51"/>
    </row>
    <row r="203" spans="1:1">
      <c r="A203" s="51"/>
    </row>
    <row r="204" spans="1:1">
      <c r="A204" s="51"/>
    </row>
    <row r="205" spans="1:1">
      <c r="A205" s="51"/>
    </row>
    <row r="206" spans="1:1">
      <c r="A206" s="51"/>
    </row>
    <row r="207" spans="1:1">
      <c r="A207" s="51"/>
    </row>
    <row r="208" spans="1:1">
      <c r="A208" s="51"/>
    </row>
    <row r="209" spans="1:1">
      <c r="A209" s="51"/>
    </row>
    <row r="210" spans="1:1">
      <c r="A210" s="51"/>
    </row>
  </sheetData>
  <customSheetViews>
    <customSheetView guid="{BCE7549A-454A-4A8A-98C7-4BDEDB358CFF}"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2"/>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3"/>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4"/>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5"/>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7"/>
    </customSheetView>
    <customSheetView guid="{53F4D6EC-12E1-4DB1-BD94-F556067D5E0D}"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8"/>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1"/>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2"/>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4"/>
    </customSheetView>
    <customSheetView guid="{D3FE92BD-39BB-4D6C-950E-40B1D101AEA4}">
      <pane xSplit="1" ySplit="5" topLeftCell="B57" activePane="bottomRight" state="frozen"/>
      <selection pane="bottomRight" activeCell="G94" sqref="G94"/>
      <pageMargins left="0.49" right="0.37" top="0.28000000000000003" bottom="0.28999999999999998" header="0.18" footer="0.17"/>
      <pageSetup paperSize="5" orientation="portrait" cellComments="atEnd" r:id="rId15"/>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6"/>
    </customSheetView>
  </customSheetViews>
  <mergeCells count="3">
    <mergeCell ref="A2:I2"/>
    <mergeCell ref="A3:I3"/>
    <mergeCell ref="A1:I1"/>
  </mergeCells>
  <pageMargins left="0.49" right="0.37" top="0.28000000000000003" bottom="0.28999999999999998" header="0.18" footer="0.17"/>
  <pageSetup paperSize="5" orientation="portrait" cellComments="atEnd" r:id="rId1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tabSelected="1" zoomScaleNormal="110" workbookViewId="0">
      <pane xSplit="1" ySplit="5" topLeftCell="B17" activePane="bottomRight" state="frozen"/>
      <selection pane="topRight" activeCell="B1" sqref="B1"/>
      <selection pane="bottomLeft" activeCell="A6" sqref="A6"/>
      <selection pane="bottomRight" activeCell="P24" sqref="P24"/>
    </sheetView>
  </sheetViews>
  <sheetFormatPr defaultColWidth="9.109375" defaultRowHeight="13.2"/>
  <cols>
    <col min="1" max="1" width="13.88671875" style="1" customWidth="1"/>
    <col min="2" max="8" width="14" style="1" customWidth="1"/>
    <col min="9" max="9" width="3.109375" style="1" bestFit="1" customWidth="1"/>
    <col min="10" max="10" width="7.6640625" style="1" bestFit="1" customWidth="1"/>
    <col min="11" max="11" width="9.6640625" style="1" bestFit="1" customWidth="1"/>
    <col min="12" max="16384" width="9.109375" style="1"/>
  </cols>
  <sheetData>
    <row r="1" spans="1:11">
      <c r="A1" s="421" t="s">
        <v>316</v>
      </c>
      <c r="B1" s="421"/>
      <c r="C1" s="421"/>
      <c r="D1" s="421"/>
      <c r="E1" s="421"/>
      <c r="F1" s="421"/>
      <c r="G1" s="421"/>
      <c r="H1" s="421"/>
    </row>
    <row r="2" spans="1:11" ht="15.6">
      <c r="A2" s="421" t="s">
        <v>554</v>
      </c>
      <c r="B2" s="421"/>
      <c r="C2" s="421"/>
      <c r="D2" s="421"/>
      <c r="E2" s="421"/>
      <c r="F2" s="421"/>
      <c r="G2" s="421"/>
      <c r="H2" s="421"/>
      <c r="I2" s="160"/>
      <c r="J2" s="160"/>
      <c r="K2" s="160"/>
    </row>
    <row r="3" spans="1:11">
      <c r="A3" s="421" t="s">
        <v>512</v>
      </c>
      <c r="B3" s="421"/>
      <c r="C3" s="421"/>
      <c r="D3" s="421"/>
      <c r="E3" s="421"/>
      <c r="F3" s="421"/>
      <c r="G3" s="421"/>
      <c r="H3" s="421"/>
      <c r="I3" s="160"/>
      <c r="J3" s="160"/>
      <c r="K3" s="160"/>
    </row>
    <row r="4" spans="1:11" ht="11.25" customHeight="1">
      <c r="A4" s="160"/>
      <c r="B4" s="160"/>
      <c r="C4" s="160"/>
      <c r="D4" s="160"/>
      <c r="E4" s="160"/>
      <c r="F4" s="160"/>
      <c r="G4" s="160"/>
      <c r="H4" s="160"/>
      <c r="I4" s="160"/>
      <c r="J4" s="160"/>
      <c r="K4" s="160"/>
    </row>
    <row r="5" spans="1:11" ht="44.25" customHeight="1">
      <c r="A5" s="19" t="s">
        <v>422</v>
      </c>
      <c r="B5" s="9" t="s">
        <v>5</v>
      </c>
      <c r="C5" s="165" t="s">
        <v>392</v>
      </c>
      <c r="D5" s="9" t="s">
        <v>84</v>
      </c>
      <c r="E5" s="9" t="s">
        <v>85</v>
      </c>
      <c r="F5" s="9" t="s">
        <v>86</v>
      </c>
      <c r="G5" s="9" t="s">
        <v>82</v>
      </c>
      <c r="H5" s="9" t="s">
        <v>2</v>
      </c>
      <c r="I5" s="160"/>
      <c r="J5" s="160"/>
      <c r="K5" s="160"/>
    </row>
    <row r="6" spans="1:11" ht="15.6" customHeight="1">
      <c r="A6" s="10">
        <v>1990</v>
      </c>
      <c r="B6" s="110">
        <v>3.883</v>
      </c>
      <c r="C6" s="112">
        <v>68.697000000000003</v>
      </c>
      <c r="D6" s="112">
        <v>0.81100000000000005</v>
      </c>
      <c r="E6" s="110">
        <v>347.27100000000002</v>
      </c>
      <c r="F6" s="112">
        <v>15.823</v>
      </c>
      <c r="G6" s="110">
        <v>122.02200000000001</v>
      </c>
      <c r="H6" s="110">
        <v>558.50699999999995</v>
      </c>
      <c r="I6" s="160"/>
      <c r="J6" s="160"/>
      <c r="K6" s="160"/>
    </row>
    <row r="7" spans="1:11" ht="15.6" customHeight="1">
      <c r="A7" s="11">
        <v>1991</v>
      </c>
      <c r="B7" s="111">
        <v>2.5880000000000001</v>
      </c>
      <c r="C7" s="113">
        <v>27.850999999999999</v>
      </c>
      <c r="D7" s="113">
        <v>5.9610000000000003</v>
      </c>
      <c r="E7" s="111">
        <v>401.71600000000001</v>
      </c>
      <c r="F7" s="113">
        <v>17.03</v>
      </c>
      <c r="G7" s="111">
        <v>129.56800000000001</v>
      </c>
      <c r="H7" s="111">
        <v>584.71400000000006</v>
      </c>
      <c r="I7" s="160"/>
      <c r="J7" s="160"/>
      <c r="K7" s="160"/>
    </row>
    <row r="8" spans="1:11" ht="15.6" customHeight="1">
      <c r="A8" s="11">
        <v>1992</v>
      </c>
      <c r="B8" s="111">
        <v>1.84</v>
      </c>
      <c r="C8" s="113">
        <v>95.375</v>
      </c>
      <c r="D8" s="113">
        <v>3.0409999999999999</v>
      </c>
      <c r="E8" s="111">
        <v>470.03699999999998</v>
      </c>
      <c r="F8" s="113">
        <v>28.82</v>
      </c>
      <c r="G8" s="111">
        <v>130.429</v>
      </c>
      <c r="H8" s="111">
        <v>729.54200000000003</v>
      </c>
      <c r="I8" s="160"/>
      <c r="J8" s="160"/>
      <c r="K8" s="160"/>
    </row>
    <row r="9" spans="1:11" ht="15.6" customHeight="1">
      <c r="A9" s="11">
        <v>1993</v>
      </c>
      <c r="B9" s="111">
        <v>1.022</v>
      </c>
      <c r="C9" s="113">
        <v>49.723999999999997</v>
      </c>
      <c r="D9" s="113">
        <v>0.63900000000000001</v>
      </c>
      <c r="E9" s="111">
        <v>474.483</v>
      </c>
      <c r="F9" s="113">
        <v>37.098999999999997</v>
      </c>
      <c r="G9" s="111">
        <v>133.779</v>
      </c>
      <c r="H9" s="111">
        <v>696.74599999999998</v>
      </c>
      <c r="I9" s="160"/>
      <c r="J9" s="160"/>
      <c r="K9" s="160"/>
    </row>
    <row r="10" spans="1:11" ht="15.6" customHeight="1">
      <c r="A10" s="11">
        <v>1994</v>
      </c>
      <c r="B10" s="111">
        <v>6.2E-2</v>
      </c>
      <c r="C10" s="113">
        <v>30.184999999999999</v>
      </c>
      <c r="D10" s="113">
        <v>0.17199999999999999</v>
      </c>
      <c r="E10" s="111">
        <v>542.59400000000005</v>
      </c>
      <c r="F10" s="113">
        <v>32.533000000000001</v>
      </c>
      <c r="G10" s="111">
        <v>103.84399999999999</v>
      </c>
      <c r="H10" s="111">
        <v>709.39</v>
      </c>
      <c r="I10" s="160"/>
      <c r="J10" s="160"/>
      <c r="K10" s="160"/>
    </row>
    <row r="11" spans="1:11" ht="15.6" customHeight="1">
      <c r="A11" s="11">
        <v>1995</v>
      </c>
      <c r="B11" s="111">
        <v>4.2000000000000003E-2</v>
      </c>
      <c r="C11" s="113">
        <v>22.234000000000002</v>
      </c>
      <c r="D11" s="113">
        <v>35.299999999999997</v>
      </c>
      <c r="E11" s="111">
        <v>558.40800000000002</v>
      </c>
      <c r="F11" s="113">
        <v>56.805999999999997</v>
      </c>
      <c r="G11" s="111">
        <v>95.069000000000003</v>
      </c>
      <c r="H11" s="111">
        <v>767.85900000000004</v>
      </c>
      <c r="I11" s="160"/>
      <c r="J11" s="160"/>
      <c r="K11" s="160"/>
    </row>
    <row r="12" spans="1:11" ht="15.6" customHeight="1">
      <c r="A12" s="11">
        <v>1996</v>
      </c>
      <c r="B12" s="111">
        <v>23</v>
      </c>
      <c r="C12" s="113">
        <v>13.608000000000001</v>
      </c>
      <c r="D12" s="113">
        <v>29.3</v>
      </c>
      <c r="E12" s="111">
        <v>728.17200000000003</v>
      </c>
      <c r="F12" s="113">
        <v>65.927000000000007</v>
      </c>
      <c r="G12" s="111">
        <v>92.052000000000007</v>
      </c>
      <c r="H12" s="111">
        <f>SUM(B12:G12)</f>
        <v>952.05900000000008</v>
      </c>
      <c r="I12" s="160"/>
      <c r="J12" s="160"/>
      <c r="K12" s="160"/>
    </row>
    <row r="13" spans="1:11" ht="15.6" customHeight="1">
      <c r="A13" s="11">
        <v>1997</v>
      </c>
      <c r="B13" s="111">
        <v>0</v>
      </c>
      <c r="C13" s="113">
        <v>0</v>
      </c>
      <c r="D13" s="113">
        <v>39.302</v>
      </c>
      <c r="E13" s="111">
        <v>760.077</v>
      </c>
      <c r="F13" s="113">
        <v>65.171000000000006</v>
      </c>
      <c r="G13" s="111">
        <v>119.468</v>
      </c>
      <c r="H13" s="111">
        <v>984.01800000000003</v>
      </c>
      <c r="I13" s="160"/>
      <c r="J13" s="160"/>
      <c r="K13" s="160"/>
    </row>
    <row r="14" spans="1:11" ht="15.6" customHeight="1">
      <c r="A14" s="11">
        <v>1998</v>
      </c>
      <c r="B14" s="111">
        <v>0.54200000000000004</v>
      </c>
      <c r="C14" s="113">
        <v>2.6949999999999998</v>
      </c>
      <c r="D14" s="113">
        <v>2.5019999999999998</v>
      </c>
      <c r="E14" s="111">
        <v>708.55100000000004</v>
      </c>
      <c r="F14" s="113">
        <v>73.328000000000003</v>
      </c>
      <c r="G14" s="111">
        <v>178.08099999999999</v>
      </c>
      <c r="H14" s="111">
        <v>965.69899999999996</v>
      </c>
      <c r="I14" s="160"/>
      <c r="J14" s="160"/>
      <c r="K14" s="160"/>
    </row>
    <row r="15" spans="1:11" ht="15.6" customHeight="1">
      <c r="A15" s="11">
        <v>1999</v>
      </c>
      <c r="B15" s="111">
        <v>0.38</v>
      </c>
      <c r="C15" s="113">
        <v>103.92700000000001</v>
      </c>
      <c r="D15" s="113">
        <v>2.0819999999999999</v>
      </c>
      <c r="E15" s="111">
        <v>850.68700000000001</v>
      </c>
      <c r="F15" s="113">
        <v>82.688999999999993</v>
      </c>
      <c r="G15" s="111">
        <v>252.953</v>
      </c>
      <c r="H15" s="111">
        <v>1292.7180000000001</v>
      </c>
      <c r="I15" s="160"/>
      <c r="J15" s="160"/>
      <c r="K15" s="160"/>
    </row>
    <row r="16" spans="1:11" ht="15.6" customHeight="1">
      <c r="A16" s="11">
        <v>2000</v>
      </c>
      <c r="B16" s="111">
        <f>38462/1000</f>
        <v>38.462000000000003</v>
      </c>
      <c r="C16" s="113">
        <v>93.832999999999998</v>
      </c>
      <c r="D16" s="113">
        <v>4.7709999999999999</v>
      </c>
      <c r="E16" s="111">
        <v>979.50699999999995</v>
      </c>
      <c r="F16" s="113">
        <v>78.97</v>
      </c>
      <c r="G16" s="111">
        <v>278.26600000000002</v>
      </c>
      <c r="H16" s="111">
        <v>1473.809</v>
      </c>
      <c r="I16" s="160"/>
      <c r="J16" s="160"/>
      <c r="K16" s="160"/>
    </row>
    <row r="17" spans="1:25" ht="15.6" customHeight="1">
      <c r="A17" s="11">
        <v>2001</v>
      </c>
      <c r="B17" s="111">
        <f>34245/1000</f>
        <v>34.244999999999997</v>
      </c>
      <c r="C17" s="113">
        <v>88.394000000000005</v>
      </c>
      <c r="D17" s="113">
        <v>6.0330000000000004</v>
      </c>
      <c r="E17" s="111">
        <v>1244.4269999999999</v>
      </c>
      <c r="F17" s="113">
        <v>70.147999999999996</v>
      </c>
      <c r="G17" s="111">
        <v>287.74799999999999</v>
      </c>
      <c r="H17" s="111">
        <v>1730.9949999999999</v>
      </c>
      <c r="I17" s="160"/>
      <c r="J17" s="160"/>
      <c r="K17" s="160"/>
    </row>
    <row r="18" spans="1:25" ht="15.6" customHeight="1">
      <c r="A18" s="11">
        <v>2002</v>
      </c>
      <c r="B18" s="111">
        <v>29.861000000000001</v>
      </c>
      <c r="C18" s="113">
        <v>66.34</v>
      </c>
      <c r="D18" s="113">
        <v>94.022000000000006</v>
      </c>
      <c r="E18" s="111">
        <v>1325.85</v>
      </c>
      <c r="F18" s="113">
        <v>61.744999999999997</v>
      </c>
      <c r="G18" s="111">
        <v>246.84100000000001</v>
      </c>
      <c r="H18" s="111">
        <v>1824.6590000000001</v>
      </c>
      <c r="I18" s="160"/>
      <c r="J18" s="160"/>
      <c r="K18" s="160"/>
    </row>
    <row r="19" spans="1:25" ht="15.6" customHeight="1">
      <c r="A19" s="11">
        <v>2003</v>
      </c>
      <c r="B19" s="111">
        <v>11.768000000000001</v>
      </c>
      <c r="C19" s="113">
        <v>59.220999999999997</v>
      </c>
      <c r="D19" s="113">
        <v>107.414</v>
      </c>
      <c r="E19" s="111">
        <v>1405.2619999999999</v>
      </c>
      <c r="F19" s="113">
        <v>64.480999999999995</v>
      </c>
      <c r="G19" s="111">
        <v>253.619</v>
      </c>
      <c r="H19" s="111">
        <v>1901.7650000000001</v>
      </c>
      <c r="I19" s="160"/>
      <c r="J19" s="160"/>
      <c r="K19" s="160"/>
    </row>
    <row r="20" spans="1:25" ht="15.6" customHeight="1">
      <c r="A20" s="14">
        <v>2004</v>
      </c>
      <c r="B20" s="111">
        <v>3.9159999999999999</v>
      </c>
      <c r="C20" s="113">
        <v>39.749000000000002</v>
      </c>
      <c r="D20" s="113">
        <v>57.521000000000001</v>
      </c>
      <c r="E20" s="111">
        <v>1674.039</v>
      </c>
      <c r="F20" s="113">
        <v>73.123000000000005</v>
      </c>
      <c r="G20" s="111">
        <v>351.67200000000003</v>
      </c>
      <c r="H20" s="111">
        <v>2200.02</v>
      </c>
      <c r="I20" s="160"/>
      <c r="J20" s="160"/>
      <c r="K20" s="160"/>
    </row>
    <row r="21" spans="1:25" ht="15.6" customHeight="1">
      <c r="A21" s="11">
        <v>2005</v>
      </c>
      <c r="B21" s="111">
        <v>1.026</v>
      </c>
      <c r="C21" s="113">
        <v>215.42400000000001</v>
      </c>
      <c r="D21" s="113">
        <v>75.218999999999994</v>
      </c>
      <c r="E21" s="111">
        <v>2459.8389999999999</v>
      </c>
      <c r="F21" s="113">
        <v>91.432000000000002</v>
      </c>
      <c r="G21" s="111">
        <v>464.18099999999998</v>
      </c>
      <c r="H21" s="111">
        <v>3307.1210000000001</v>
      </c>
      <c r="I21" s="160"/>
      <c r="J21" s="160"/>
      <c r="K21" s="160"/>
    </row>
    <row r="22" spans="1:25" ht="15.6" customHeight="1">
      <c r="A22" s="11">
        <v>2006</v>
      </c>
      <c r="B22" s="111">
        <v>0.87</v>
      </c>
      <c r="C22" s="113">
        <v>214.64</v>
      </c>
      <c r="D22" s="113">
        <v>81.626999999999995</v>
      </c>
      <c r="E22" s="111">
        <v>2658.183</v>
      </c>
      <c r="F22" s="113">
        <v>115.372</v>
      </c>
      <c r="G22" s="111">
        <v>610.99</v>
      </c>
      <c r="H22" s="111">
        <v>3681.6819999999998</v>
      </c>
      <c r="I22" s="160"/>
      <c r="J22" s="160"/>
      <c r="K22" s="160"/>
    </row>
    <row r="23" spans="1:25" ht="15.6" customHeight="1">
      <c r="A23" s="11">
        <v>2007</v>
      </c>
      <c r="B23" s="111">
        <v>1.1579999999999999</v>
      </c>
      <c r="C23" s="113">
        <v>0</v>
      </c>
      <c r="D23" s="113">
        <v>4.1269999999999998</v>
      </c>
      <c r="E23" s="111">
        <v>2793.8939999999998</v>
      </c>
      <c r="F23" s="113">
        <v>142.66200000000001</v>
      </c>
      <c r="G23" s="111">
        <v>763.33399999999995</v>
      </c>
      <c r="H23" s="111">
        <v>3705.1750000000002</v>
      </c>
      <c r="I23" s="160"/>
      <c r="J23" s="160"/>
      <c r="K23" s="160"/>
    </row>
    <row r="24" spans="1:25" ht="15.6" customHeight="1">
      <c r="A24" s="11">
        <v>2008</v>
      </c>
      <c r="B24" s="111">
        <v>0.80400000000000005</v>
      </c>
      <c r="C24" s="113">
        <v>1.9970000000000001</v>
      </c>
      <c r="D24" s="113">
        <v>11.196999999999999</v>
      </c>
      <c r="E24" s="111">
        <v>3201.971</v>
      </c>
      <c r="F24" s="113">
        <v>202.15100000000001</v>
      </c>
      <c r="G24" s="111">
        <v>864.08600000000001</v>
      </c>
      <c r="H24" s="111">
        <v>4282.2060000000001</v>
      </c>
      <c r="I24" s="160"/>
      <c r="J24" s="160"/>
      <c r="K24" s="160"/>
    </row>
    <row r="25" spans="1:25" ht="15.6" customHeight="1">
      <c r="A25" s="11">
        <v>2009</v>
      </c>
      <c r="B25" s="111">
        <v>2.4870000000000001</v>
      </c>
      <c r="C25" s="113">
        <v>0.442</v>
      </c>
      <c r="D25" s="113">
        <v>0.13</v>
      </c>
      <c r="E25" s="111">
        <v>1253.4760000000001</v>
      </c>
      <c r="F25" s="113">
        <v>157.15100000000001</v>
      </c>
      <c r="G25" s="111">
        <v>712.26499999999999</v>
      </c>
      <c r="H25" s="111">
        <v>2125.951</v>
      </c>
      <c r="I25" s="160"/>
      <c r="J25" s="160"/>
      <c r="K25" s="160"/>
      <c r="R25"/>
      <c r="S25"/>
      <c r="T25"/>
      <c r="U25"/>
      <c r="V25"/>
      <c r="W25"/>
      <c r="X25"/>
      <c r="Y25"/>
    </row>
    <row r="26" spans="1:25" ht="15.6" customHeight="1">
      <c r="A26" s="11">
        <v>2010</v>
      </c>
      <c r="B26" s="111">
        <v>2.3860000000000001</v>
      </c>
      <c r="C26" s="113">
        <v>1.4999999999999999E-2</v>
      </c>
      <c r="D26" s="113">
        <v>2.1000000000000001E-2</v>
      </c>
      <c r="E26" s="111">
        <v>1350.125</v>
      </c>
      <c r="F26" s="113">
        <v>149.99</v>
      </c>
      <c r="G26" s="111">
        <v>724.11500000000001</v>
      </c>
      <c r="H26" s="111">
        <v>2226.652</v>
      </c>
      <c r="I26" s="160"/>
      <c r="J26"/>
      <c r="K26"/>
      <c r="L26"/>
      <c r="M26"/>
      <c r="N26"/>
      <c r="O26"/>
      <c r="P26"/>
      <c r="R26"/>
      <c r="S26"/>
      <c r="T26"/>
      <c r="U26"/>
      <c r="V26"/>
      <c r="W26"/>
      <c r="X26"/>
      <c r="Y26"/>
    </row>
    <row r="27" spans="1:25" ht="15.6" customHeight="1">
      <c r="A27" s="11">
        <v>2011</v>
      </c>
      <c r="B27" s="111">
        <v>0.55600000000000005</v>
      </c>
      <c r="C27" s="113">
        <v>6.0999999999999999E-2</v>
      </c>
      <c r="D27" s="113">
        <v>2.1000000000000001E-2</v>
      </c>
      <c r="E27" s="111">
        <v>1396.9829999999999</v>
      </c>
      <c r="F27" s="113">
        <v>151.56399999999999</v>
      </c>
      <c r="G27" s="111">
        <v>768.327</v>
      </c>
      <c r="H27" s="111">
        <v>2317.5120000000002</v>
      </c>
      <c r="I27" s="160"/>
      <c r="J27"/>
      <c r="K27"/>
      <c r="L27"/>
      <c r="M27"/>
      <c r="N27"/>
      <c r="O27"/>
      <c r="P27"/>
      <c r="R27"/>
      <c r="S27"/>
      <c r="T27"/>
      <c r="U27"/>
      <c r="V27"/>
      <c r="W27"/>
      <c r="X27"/>
      <c r="Y27"/>
    </row>
    <row r="28" spans="1:25" ht="15.6" customHeight="1">
      <c r="A28" s="11">
        <v>2012</v>
      </c>
      <c r="B28" s="111">
        <v>0.36599999999999999</v>
      </c>
      <c r="C28" s="113">
        <v>0.03</v>
      </c>
      <c r="D28" s="113">
        <v>0</v>
      </c>
      <c r="E28" s="111">
        <v>1480.039</v>
      </c>
      <c r="F28" s="113">
        <v>162.00399999999999</v>
      </c>
      <c r="G28" s="111">
        <v>834.78499999999997</v>
      </c>
      <c r="H28" s="111">
        <v>2477.2240000000002</v>
      </c>
      <c r="I28" s="160"/>
      <c r="J28"/>
      <c r="K28"/>
      <c r="L28"/>
      <c r="M28"/>
      <c r="N28"/>
      <c r="O28"/>
      <c r="P28"/>
      <c r="R28"/>
      <c r="S28"/>
      <c r="T28"/>
      <c r="U28"/>
      <c r="V28"/>
      <c r="W28"/>
      <c r="X28"/>
      <c r="Y28"/>
    </row>
    <row r="29" spans="1:25" ht="15.6" customHeight="1">
      <c r="A29" s="11">
        <v>2013</v>
      </c>
      <c r="B29" s="111">
        <v>381.596</v>
      </c>
      <c r="C29" s="113">
        <v>8.0000000000000002E-3</v>
      </c>
      <c r="D29" s="113">
        <v>0</v>
      </c>
      <c r="E29" s="111">
        <v>1076.904</v>
      </c>
      <c r="F29" s="113">
        <v>380.226</v>
      </c>
      <c r="G29" s="111">
        <v>1052.9939999999999</v>
      </c>
      <c r="H29" s="111">
        <v>2891.7280000000001</v>
      </c>
      <c r="I29" s="160"/>
      <c r="J29"/>
      <c r="K29"/>
      <c r="L29"/>
      <c r="M29"/>
      <c r="N29"/>
      <c r="O29"/>
      <c r="P29"/>
      <c r="R29"/>
      <c r="S29"/>
      <c r="T29"/>
      <c r="U29"/>
      <c r="V29"/>
      <c r="W29"/>
      <c r="X29"/>
      <c r="Y29"/>
    </row>
    <row r="30" spans="1:25" s="256" customFormat="1" ht="15.6" customHeight="1">
      <c r="A30" s="11">
        <v>2014</v>
      </c>
      <c r="B30" s="265">
        <v>0.29099999999999998</v>
      </c>
      <c r="C30" s="113">
        <v>356.15</v>
      </c>
      <c r="D30" s="113">
        <v>0</v>
      </c>
      <c r="E30" s="265">
        <v>1429.72</v>
      </c>
      <c r="F30" s="113">
        <v>211.53899999999999</v>
      </c>
      <c r="G30" s="265">
        <v>1238.8119999999999</v>
      </c>
      <c r="H30" s="265">
        <v>3236.5120000000002</v>
      </c>
      <c r="I30" s="160"/>
      <c r="J30"/>
      <c r="K30"/>
      <c r="L30"/>
      <c r="M30"/>
      <c r="N30"/>
      <c r="O30"/>
      <c r="P30"/>
      <c r="R30"/>
      <c r="S30"/>
      <c r="T30"/>
      <c r="U30"/>
      <c r="V30"/>
      <c r="W30"/>
      <c r="X30"/>
      <c r="Y30"/>
    </row>
    <row r="31" spans="1:25" s="256" customFormat="1" ht="15.6" customHeight="1">
      <c r="A31" s="11">
        <v>2015</v>
      </c>
      <c r="B31" s="265">
        <v>45.237000000000002</v>
      </c>
      <c r="C31" s="113">
        <v>568.61099999999999</v>
      </c>
      <c r="D31" s="113">
        <v>7.0380000000000003</v>
      </c>
      <c r="E31" s="265">
        <v>1475.136</v>
      </c>
      <c r="F31" s="113">
        <v>210.11600000000001</v>
      </c>
      <c r="G31" s="265">
        <v>1424.615</v>
      </c>
      <c r="H31" s="265">
        <v>3730.7530000000002</v>
      </c>
      <c r="I31" s="160"/>
      <c r="J31"/>
      <c r="K31"/>
      <c r="L31"/>
      <c r="M31"/>
      <c r="N31"/>
      <c r="O31"/>
      <c r="P31"/>
      <c r="R31"/>
      <c r="S31"/>
      <c r="T31"/>
      <c r="U31"/>
      <c r="V31"/>
      <c r="W31"/>
      <c r="X31"/>
      <c r="Y31"/>
    </row>
    <row r="32" spans="1:25" s="310" customFormat="1" ht="15.6" customHeight="1">
      <c r="A32" s="386">
        <v>2016</v>
      </c>
      <c r="B32" s="265">
        <v>25.183</v>
      </c>
      <c r="C32" s="113">
        <v>552.76</v>
      </c>
      <c r="D32" s="113">
        <v>4.3959999999999999</v>
      </c>
      <c r="E32" s="265">
        <v>1364.9749999999999</v>
      </c>
      <c r="F32" s="113">
        <v>230.95</v>
      </c>
      <c r="G32" s="265">
        <v>1587.9159999999999</v>
      </c>
      <c r="H32" s="265">
        <v>3766.18</v>
      </c>
      <c r="I32" s="311"/>
      <c r="J32"/>
      <c r="K32"/>
      <c r="L32"/>
      <c r="M32"/>
      <c r="N32"/>
      <c r="O32"/>
      <c r="P32"/>
      <c r="R32"/>
      <c r="S32"/>
      <c r="T32"/>
      <c r="U32"/>
      <c r="V32"/>
      <c r="W32"/>
      <c r="X32"/>
      <c r="Y32"/>
    </row>
    <row r="33" spans="1:25" s="310" customFormat="1" ht="15.6" customHeight="1">
      <c r="A33" s="387">
        <v>2017</v>
      </c>
      <c r="B33" s="101">
        <v>86.397000000000006</v>
      </c>
      <c r="C33" s="102">
        <v>27.571000000000002</v>
      </c>
      <c r="D33" s="102">
        <v>4.2140000000000004</v>
      </c>
      <c r="E33" s="101">
        <v>1392.579</v>
      </c>
      <c r="F33" s="102">
        <v>239.273</v>
      </c>
      <c r="G33" s="101">
        <v>1654.7629999999999</v>
      </c>
      <c r="H33" s="101">
        <v>3404.797</v>
      </c>
      <c r="I33" s="311"/>
      <c r="J33"/>
      <c r="K33"/>
      <c r="L33"/>
      <c r="M33"/>
      <c r="N33"/>
      <c r="O33"/>
      <c r="P33"/>
      <c r="R33"/>
      <c r="S33"/>
      <c r="T33"/>
      <c r="U33"/>
      <c r="V33"/>
      <c r="W33"/>
      <c r="X33"/>
      <c r="Y33"/>
    </row>
    <row r="34" spans="1:25" s="202" customFormat="1" ht="21" customHeight="1">
      <c r="A34" s="300" t="s">
        <v>352</v>
      </c>
      <c r="B34" s="211"/>
      <c r="C34" s="211"/>
      <c r="D34" s="211"/>
      <c r="E34" s="204"/>
      <c r="F34" s="204"/>
      <c r="G34" s="204"/>
      <c r="H34" s="204"/>
      <c r="I34" s="211"/>
      <c r="J34" s="211"/>
      <c r="K34" s="211"/>
    </row>
    <row r="35" spans="1:25" ht="16.5" customHeight="1">
      <c r="A35" s="404" t="s">
        <v>596</v>
      </c>
      <c r="B35" s="160"/>
      <c r="C35" s="160"/>
      <c r="D35" s="160"/>
      <c r="E35" s="160"/>
      <c r="F35" s="160"/>
      <c r="G35" s="160"/>
      <c r="H35" s="160"/>
      <c r="I35" s="160"/>
      <c r="J35" s="160"/>
      <c r="K35" s="160"/>
    </row>
    <row r="36" spans="1:25" ht="14.4">
      <c r="A36" s="160"/>
      <c r="B36"/>
      <c r="C36"/>
      <c r="D36"/>
      <c r="E36"/>
      <c r="F36"/>
      <c r="G36"/>
      <c r="H36"/>
      <c r="I36" s="160"/>
      <c r="J36" s="160"/>
      <c r="K36" s="160"/>
    </row>
    <row r="37" spans="1:25" ht="14.4">
      <c r="A37" s="160"/>
      <c r="B37"/>
      <c r="C37"/>
      <c r="D37"/>
      <c r="E37"/>
      <c r="F37"/>
      <c r="G37"/>
      <c r="H37"/>
      <c r="I37" s="160"/>
      <c r="J37" s="160"/>
      <c r="K37" s="160"/>
    </row>
    <row r="38" spans="1:25" ht="14.4">
      <c r="A38" s="311"/>
      <c r="B38"/>
      <c r="C38"/>
      <c r="D38"/>
      <c r="E38"/>
      <c r="F38"/>
      <c r="G38"/>
      <c r="H38"/>
      <c r="I38" s="311"/>
      <c r="J38" s="311"/>
      <c r="K38" s="311"/>
      <c r="L38" s="310"/>
      <c r="M38" s="310"/>
      <c r="N38" s="310"/>
      <c r="O38" s="310"/>
      <c r="P38" s="310"/>
    </row>
    <row r="39" spans="1:25" ht="14.4">
      <c r="A39" s="160"/>
      <c r="B39"/>
      <c r="C39"/>
      <c r="D39"/>
      <c r="E39"/>
      <c r="F39"/>
      <c r="G39"/>
      <c r="H39"/>
      <c r="I39" s="160"/>
      <c r="J39" s="160"/>
      <c r="K39" s="160"/>
    </row>
    <row r="40" spans="1:25" ht="14.4">
      <c r="A40" s="160"/>
      <c r="B40"/>
      <c r="C40"/>
      <c r="D40"/>
      <c r="E40"/>
      <c r="F40"/>
      <c r="G40"/>
      <c r="H40"/>
      <c r="I40" s="160"/>
      <c r="J40" s="160"/>
      <c r="K40" s="160"/>
    </row>
    <row r="41" spans="1:25" ht="14.4">
      <c r="A41" s="160"/>
      <c r="B41"/>
      <c r="C41"/>
      <c r="D41"/>
      <c r="E41"/>
      <c r="F41"/>
      <c r="G41"/>
      <c r="H41"/>
      <c r="I41" s="160"/>
      <c r="J41" s="160"/>
      <c r="K41" s="160"/>
    </row>
    <row r="42" spans="1:25" ht="14.4">
      <c r="A42" s="160"/>
      <c r="B42"/>
      <c r="C42"/>
      <c r="D42"/>
      <c r="E42"/>
      <c r="F42"/>
      <c r="G42"/>
      <c r="H42"/>
      <c r="I42" s="160"/>
      <c r="J42" s="160"/>
      <c r="K42" s="160"/>
    </row>
    <row r="43" spans="1:25" ht="14.4">
      <c r="A43" s="160"/>
      <c r="B43"/>
      <c r="C43"/>
      <c r="D43"/>
      <c r="E43"/>
      <c r="F43"/>
      <c r="G43"/>
      <c r="H43"/>
      <c r="I43" s="160"/>
      <c r="J43" s="160"/>
      <c r="K43" s="160"/>
    </row>
    <row r="44" spans="1:25" ht="14.4">
      <c r="A44" s="160"/>
      <c r="B44"/>
      <c r="C44"/>
      <c r="D44"/>
      <c r="E44"/>
      <c r="F44"/>
      <c r="G44"/>
      <c r="H44"/>
      <c r="I44" s="160"/>
      <c r="J44" s="160"/>
      <c r="K44" s="160"/>
    </row>
    <row r="45" spans="1:25" ht="14.4">
      <c r="A45" s="160"/>
      <c r="B45"/>
      <c r="C45"/>
      <c r="D45"/>
      <c r="E45"/>
      <c r="F45"/>
      <c r="G45"/>
      <c r="H45"/>
      <c r="I45" s="160"/>
      <c r="J45" s="160"/>
      <c r="K45" s="160"/>
    </row>
    <row r="46" spans="1:25" ht="14.4">
      <c r="A46" s="160"/>
      <c r="B46"/>
      <c r="C46"/>
      <c r="D46"/>
      <c r="E46"/>
      <c r="F46"/>
      <c r="G46"/>
      <c r="H46"/>
      <c r="I46" s="160"/>
      <c r="J46" s="160"/>
      <c r="K46" s="160"/>
    </row>
    <row r="47" spans="1:25" ht="14.4">
      <c r="A47" s="160"/>
      <c r="B47"/>
      <c r="C47"/>
      <c r="D47"/>
      <c r="E47"/>
      <c r="F47"/>
      <c r="G47"/>
      <c r="H47"/>
      <c r="I47" s="160"/>
      <c r="J47" s="160"/>
      <c r="K47" s="160"/>
    </row>
    <row r="48" spans="1:25" ht="14.4">
      <c r="A48" s="160"/>
      <c r="B48"/>
      <c r="C48"/>
      <c r="D48"/>
      <c r="E48"/>
      <c r="F48"/>
      <c r="G48"/>
      <c r="H48"/>
      <c r="I48" s="160"/>
      <c r="J48" s="160"/>
      <c r="K48" s="160"/>
    </row>
    <row r="49" spans="1:11">
      <c r="A49" s="160"/>
      <c r="B49" s="351"/>
      <c r="C49" s="351"/>
      <c r="D49" s="351"/>
      <c r="E49" s="351"/>
      <c r="F49" s="351"/>
      <c r="G49" s="351"/>
      <c r="H49" s="351"/>
      <c r="I49" s="160"/>
      <c r="J49" s="160"/>
      <c r="K49" s="160"/>
    </row>
    <row r="50" spans="1:11">
      <c r="A50" s="160"/>
      <c r="B50" s="351"/>
      <c r="C50" s="351"/>
      <c r="D50" s="351"/>
      <c r="E50" s="351"/>
      <c r="F50" s="351"/>
      <c r="G50" s="351"/>
      <c r="H50" s="351"/>
      <c r="I50" s="160"/>
      <c r="J50" s="160"/>
      <c r="K50" s="160"/>
    </row>
    <row r="51" spans="1:11">
      <c r="A51" s="160"/>
      <c r="B51" s="351"/>
      <c r="C51" s="351"/>
      <c r="D51" s="351"/>
      <c r="E51" s="351"/>
      <c r="F51" s="351"/>
      <c r="G51" s="351"/>
      <c r="H51" s="351"/>
      <c r="I51" s="160"/>
      <c r="J51" s="160"/>
      <c r="K51" s="160"/>
    </row>
    <row r="52" spans="1:11">
      <c r="A52" s="160"/>
      <c r="B52" s="351"/>
      <c r="C52" s="351"/>
      <c r="D52" s="351"/>
      <c r="E52" s="351"/>
      <c r="F52" s="351"/>
      <c r="G52" s="351"/>
      <c r="H52" s="351"/>
      <c r="I52" s="160"/>
      <c r="J52" s="160"/>
      <c r="K52" s="160"/>
    </row>
    <row r="53" spans="1:11">
      <c r="A53" s="160"/>
      <c r="B53" s="160"/>
      <c r="C53" s="160"/>
      <c r="D53" s="160"/>
      <c r="E53" s="160"/>
      <c r="F53" s="160"/>
      <c r="G53" s="160"/>
      <c r="H53" s="160"/>
      <c r="I53" s="160"/>
      <c r="J53" s="160"/>
      <c r="K53" s="160"/>
    </row>
    <row r="54" spans="1:11">
      <c r="A54" s="160"/>
      <c r="B54" s="160"/>
      <c r="C54" s="160"/>
      <c r="D54" s="160"/>
      <c r="E54" s="160"/>
      <c r="F54" s="160"/>
      <c r="G54" s="160"/>
      <c r="H54" s="160"/>
      <c r="I54" s="160"/>
      <c r="J54" s="160"/>
      <c r="K54" s="160"/>
    </row>
    <row r="55" spans="1:11">
      <c r="A55" s="160"/>
      <c r="B55" s="160"/>
      <c r="C55" s="160"/>
      <c r="D55" s="160"/>
      <c r="E55" s="160"/>
      <c r="F55" s="160"/>
      <c r="G55" s="160"/>
      <c r="H55" s="160"/>
      <c r="I55" s="160"/>
      <c r="J55" s="160"/>
      <c r="K55" s="160"/>
    </row>
    <row r="56" spans="1:11">
      <c r="A56" s="160"/>
      <c r="B56" s="160"/>
      <c r="C56" s="160"/>
      <c r="D56" s="160"/>
      <c r="E56" s="160"/>
      <c r="F56" s="160"/>
      <c r="G56" s="160"/>
      <c r="H56" s="160"/>
      <c r="I56" s="160"/>
      <c r="J56" s="160"/>
      <c r="K56" s="160"/>
    </row>
    <row r="57" spans="1:11">
      <c r="A57" s="160"/>
      <c r="B57" s="160"/>
      <c r="C57" s="160"/>
      <c r="D57" s="160"/>
      <c r="E57" s="160"/>
      <c r="F57" s="160"/>
      <c r="G57" s="160"/>
      <c r="H57" s="160"/>
      <c r="I57" s="160"/>
      <c r="J57" s="160"/>
      <c r="K57" s="160"/>
    </row>
    <row r="58" spans="1:11">
      <c r="A58" s="160"/>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60"/>
      <c r="B61" s="160"/>
      <c r="C61" s="160"/>
      <c r="D61" s="160"/>
      <c r="E61" s="160"/>
      <c r="F61" s="160"/>
      <c r="G61" s="160"/>
      <c r="H61" s="160"/>
      <c r="I61" s="160"/>
      <c r="J61" s="160"/>
      <c r="K61" s="160"/>
    </row>
    <row r="62" spans="1:11">
      <c r="A62" s="160"/>
      <c r="B62" s="160"/>
      <c r="C62" s="160"/>
      <c r="D62" s="160"/>
      <c r="E62" s="160"/>
      <c r="F62" s="160"/>
      <c r="G62" s="160"/>
      <c r="H62" s="160"/>
      <c r="I62" s="160"/>
      <c r="J62" s="160"/>
      <c r="K62" s="160"/>
    </row>
    <row r="63" spans="1:11">
      <c r="A63" s="160"/>
      <c r="B63" s="160"/>
      <c r="C63" s="160"/>
      <c r="D63" s="160"/>
      <c r="E63" s="160"/>
      <c r="F63" s="160"/>
      <c r="G63" s="160"/>
      <c r="H63" s="160"/>
      <c r="I63" s="160"/>
      <c r="J63" s="160"/>
      <c r="K63" s="160"/>
    </row>
    <row r="64" spans="1:11">
      <c r="A64" s="160"/>
      <c r="B64" s="160"/>
      <c r="C64" s="160"/>
      <c r="D64" s="160"/>
      <c r="E64" s="160"/>
      <c r="F64" s="160"/>
      <c r="G64" s="160"/>
      <c r="H64" s="160"/>
      <c r="I64" s="160"/>
      <c r="J64" s="160"/>
      <c r="K64" s="160"/>
    </row>
    <row r="65" spans="1:11">
      <c r="A65" s="160"/>
      <c r="B65" s="160"/>
      <c r="C65" s="160"/>
      <c r="D65" s="160"/>
      <c r="E65" s="160"/>
      <c r="F65" s="160"/>
      <c r="G65" s="160"/>
      <c r="H65" s="160"/>
      <c r="I65" s="160"/>
      <c r="J65" s="160"/>
      <c r="K65" s="160"/>
    </row>
    <row r="66" spans="1:11">
      <c r="A66" s="160"/>
      <c r="B66" s="160"/>
      <c r="C66" s="160"/>
      <c r="D66" s="160"/>
      <c r="E66" s="160"/>
      <c r="F66" s="160"/>
      <c r="G66" s="160"/>
      <c r="H66" s="160"/>
      <c r="I66" s="160"/>
      <c r="J66" s="160"/>
      <c r="K66" s="160"/>
    </row>
    <row r="67" spans="1:11">
      <c r="A67" s="160"/>
      <c r="B67" s="160"/>
      <c r="C67" s="160"/>
      <c r="D67" s="160"/>
      <c r="E67" s="160"/>
      <c r="F67" s="160"/>
      <c r="G67" s="160"/>
      <c r="H67" s="160"/>
      <c r="I67" s="160"/>
      <c r="J67" s="160"/>
      <c r="K67" s="160"/>
    </row>
    <row r="68" spans="1:11">
      <c r="A68" s="160"/>
      <c r="B68" s="160"/>
      <c r="C68" s="160"/>
      <c r="D68" s="160"/>
      <c r="E68" s="160"/>
      <c r="F68" s="160"/>
      <c r="G68" s="160"/>
      <c r="H68" s="160"/>
      <c r="I68" s="160"/>
      <c r="J68" s="160"/>
      <c r="K68" s="160"/>
    </row>
    <row r="69" spans="1:11">
      <c r="A69" s="160"/>
      <c r="B69" s="160"/>
      <c r="C69" s="160"/>
      <c r="D69" s="160"/>
      <c r="E69" s="160"/>
      <c r="F69" s="160"/>
      <c r="G69" s="160"/>
      <c r="H69" s="160"/>
      <c r="I69" s="160"/>
      <c r="J69" s="160"/>
      <c r="K69" s="160"/>
    </row>
    <row r="70" spans="1:11">
      <c r="A70" s="160"/>
      <c r="B70" s="160"/>
      <c r="C70" s="160"/>
      <c r="D70" s="160"/>
      <c r="E70" s="160"/>
      <c r="F70" s="160"/>
      <c r="G70" s="160"/>
      <c r="H70" s="160"/>
      <c r="I70" s="160"/>
      <c r="J70" s="160"/>
      <c r="K70" s="160"/>
    </row>
    <row r="71" spans="1:11">
      <c r="A71" s="160"/>
      <c r="B71" s="160"/>
      <c r="C71" s="160"/>
      <c r="D71" s="160"/>
      <c r="E71" s="160"/>
      <c r="F71" s="160"/>
      <c r="G71" s="160"/>
      <c r="H71" s="160"/>
      <c r="I71" s="160"/>
      <c r="J71" s="160"/>
      <c r="K71" s="160"/>
    </row>
    <row r="72" spans="1:11">
      <c r="A72" s="160"/>
      <c r="B72" s="160"/>
      <c r="C72" s="160"/>
      <c r="D72" s="160"/>
      <c r="E72" s="160"/>
      <c r="F72" s="160"/>
      <c r="G72" s="160"/>
      <c r="H72" s="160"/>
      <c r="I72" s="160"/>
      <c r="J72" s="160"/>
      <c r="K72" s="160"/>
    </row>
    <row r="73" spans="1:11">
      <c r="A73" s="160"/>
      <c r="B73" s="160"/>
      <c r="C73" s="160"/>
      <c r="D73" s="160"/>
      <c r="E73" s="160"/>
      <c r="F73" s="160"/>
      <c r="G73" s="160"/>
      <c r="H73" s="160"/>
      <c r="I73" s="160"/>
      <c r="J73" s="160"/>
      <c r="K73" s="160"/>
    </row>
    <row r="74" spans="1:11">
      <c r="I74" s="160"/>
      <c r="J74" s="160"/>
      <c r="K74" s="160"/>
    </row>
    <row r="75" spans="1:11">
      <c r="I75" s="160"/>
      <c r="J75" s="160"/>
      <c r="K75" s="160"/>
    </row>
    <row r="76" spans="1:11">
      <c r="I76" s="160"/>
      <c r="J76" s="160"/>
      <c r="K76" s="160"/>
    </row>
    <row r="77" spans="1:11">
      <c r="I77" s="160"/>
      <c r="J77" s="160"/>
      <c r="K77" s="160"/>
    </row>
    <row r="78" spans="1:11">
      <c r="I78" s="160"/>
      <c r="J78" s="160"/>
      <c r="K78" s="160"/>
    </row>
    <row r="79" spans="1:11">
      <c r="I79" s="160"/>
      <c r="J79" s="160"/>
      <c r="K79" s="160"/>
    </row>
    <row r="80" spans="1:11">
      <c r="I80" s="160"/>
      <c r="J80" s="160"/>
      <c r="K80" s="160"/>
    </row>
    <row r="81" spans="9:11">
      <c r="I81" s="160"/>
      <c r="J81" s="160"/>
      <c r="K81" s="160"/>
    </row>
    <row r="82" spans="9:11">
      <c r="I82" s="160"/>
      <c r="J82" s="160"/>
      <c r="K82" s="160"/>
    </row>
    <row r="83" spans="9:11">
      <c r="I83" s="160"/>
      <c r="J83" s="160"/>
      <c r="K83" s="160"/>
    </row>
    <row r="84" spans="9:11">
      <c r="I84" s="160"/>
      <c r="J84" s="160"/>
      <c r="K84" s="160"/>
    </row>
    <row r="85" spans="9:11">
      <c r="I85" s="160"/>
      <c r="J85" s="160"/>
      <c r="K85" s="160"/>
    </row>
    <row r="86" spans="9:11">
      <c r="I86" s="160"/>
      <c r="J86" s="160"/>
      <c r="K86" s="160"/>
    </row>
    <row r="87" spans="9:11">
      <c r="I87" s="160"/>
      <c r="J87" s="160"/>
      <c r="K87" s="160"/>
    </row>
    <row r="88" spans="9:11">
      <c r="I88" s="160"/>
      <c r="J88" s="160"/>
      <c r="K88" s="160"/>
    </row>
    <row r="89" spans="9:11">
      <c r="I89" s="160"/>
      <c r="J89" s="160"/>
      <c r="K89" s="160"/>
    </row>
    <row r="90" spans="9:11">
      <c r="I90" s="160"/>
      <c r="J90" s="160"/>
      <c r="K90" s="160"/>
    </row>
    <row r="91" spans="9:11">
      <c r="I91" s="160"/>
      <c r="J91" s="160"/>
      <c r="K91" s="160"/>
    </row>
    <row r="92" spans="9:11">
      <c r="I92" s="160"/>
      <c r="J92" s="160"/>
      <c r="K92" s="160"/>
    </row>
  </sheetData>
  <customSheetViews>
    <customSheetView guid="{BCE7549A-454A-4A8A-98C7-4BDEDB358CFF}" showPageBreaks="1" printArea="1">
      <pane xSplit="1" ySplit="5" topLeftCell="B17" activePane="bottomRight" state="frozen"/>
      <selection pane="bottomRight" activeCell="P24" sqref="P24"/>
      <pageMargins left="0.43" right="0.2" top="0.75" bottom="0.75" header="0.3" footer="0.3"/>
      <pageSetup paperSize="5" orientation="portrait" cellComments="atEnd" r:id="rId1"/>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2"/>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3"/>
    </customSheetView>
    <customSheetView guid="{4BF1318B-7664-4522-8F8E-8760686D9B62}" scale="110" showPageBreaks="1" printArea="1">
      <selection activeCell="F31" sqref="F31"/>
      <pageMargins left="0.43" right="0.2" top="0.75" bottom="0.75" header="0.3" footer="0.3"/>
      <pageSetup paperSize="9" orientation="landscape" cellComments="atEnd" r:id="rId4"/>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5"/>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7"/>
    </customSheetView>
    <customSheetView guid="{53F4D6EC-12E1-4DB1-BD94-F556067D5E0D}"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8"/>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5B0973C1-612D-4EF0-8403-D5E17CCF2862}" scale="110">
      <selection activeCell="F31" sqref="F31"/>
      <pageMargins left="0.43" right="0.2" top="0.75" bottom="0.75" header="0.3" footer="0.3"/>
      <pageSetup paperSize="9" orientation="landscape" cellComments="atEnd" r:id="rId10"/>
    </customSheetView>
    <customSheetView guid="{81E9E895-8097-47A0-8CEF-38F337CB42F5}" scale="110" topLeftCell="A19">
      <selection activeCell="F31" sqref="F31"/>
      <pageMargins left="0.43" right="0.2"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4"/>
    </customSheetView>
    <customSheetView guid="{D3FE92BD-39BB-4D6C-950E-40B1D101AEA4}">
      <pane xSplit="1" ySplit="5" topLeftCell="B18" activePane="bottomRight" state="frozen"/>
      <selection pane="bottomRight" activeCell="B21" sqref="B21:H32"/>
      <pageMargins left="0.43" right="0.2" top="0.75" bottom="0.75" header="0.3" footer="0.3"/>
      <pageSetup paperSize="5" orientation="portrait" cellComments="atEnd" r:id="rId15"/>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6"/>
    </customSheetView>
  </customSheetViews>
  <mergeCells count="3">
    <mergeCell ref="A2:H2"/>
    <mergeCell ref="A3:H3"/>
    <mergeCell ref="A1:H1"/>
  </mergeCells>
  <pageMargins left="0.43" right="0.2" top="0.75" bottom="0.75" header="0.3" footer="0.3"/>
  <pageSetup paperSize="5" orientation="portrait" cellComments="atEnd" r:id="rId1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Normal="100" workbookViewId="0">
      <pane xSplit="1" ySplit="5" topLeftCell="B18" activePane="bottomRight" state="frozen"/>
      <selection pane="topRight" activeCell="B1" sqref="B1"/>
      <selection pane="bottomLeft" activeCell="A6" sqref="A6"/>
      <selection pane="bottomRight" activeCell="C39" sqref="C39"/>
    </sheetView>
  </sheetViews>
  <sheetFormatPr defaultColWidth="9.109375" defaultRowHeight="13.2"/>
  <cols>
    <col min="1" max="1" width="13.5546875" style="5" customWidth="1"/>
    <col min="2" max="8" width="14" style="5" customWidth="1"/>
    <col min="9" max="9" width="10.109375" style="5" bestFit="1" customWidth="1"/>
    <col min="10" max="10" width="7.6640625" style="5" bestFit="1" customWidth="1"/>
    <col min="11" max="11" width="5.33203125" style="5" bestFit="1" customWidth="1"/>
    <col min="12" max="12" width="9.6640625" style="5" bestFit="1" customWidth="1"/>
    <col min="13" max="16384" width="9.109375" style="5"/>
  </cols>
  <sheetData>
    <row r="1" spans="1:8">
      <c r="A1" s="409" t="s">
        <v>317</v>
      </c>
      <c r="B1" s="409"/>
      <c r="C1" s="409"/>
      <c r="D1" s="409"/>
      <c r="E1" s="409"/>
      <c r="F1" s="409"/>
      <c r="G1" s="409"/>
      <c r="H1" s="409"/>
    </row>
    <row r="2" spans="1:8" ht="15.6">
      <c r="A2" s="409" t="s">
        <v>555</v>
      </c>
      <c r="B2" s="409"/>
      <c r="C2" s="409"/>
      <c r="D2" s="409"/>
      <c r="E2" s="409"/>
      <c r="F2" s="409"/>
      <c r="G2" s="409"/>
      <c r="H2" s="409"/>
    </row>
    <row r="3" spans="1:8">
      <c r="A3" s="409" t="s">
        <v>512</v>
      </c>
      <c r="B3" s="409"/>
      <c r="C3" s="409"/>
      <c r="D3" s="409"/>
      <c r="E3" s="409"/>
      <c r="F3" s="409"/>
      <c r="G3" s="409"/>
      <c r="H3" s="409"/>
    </row>
    <row r="4" spans="1:8" ht="13.5" customHeight="1"/>
    <row r="5" spans="1:8" ht="45" customHeight="1">
      <c r="A5" s="165" t="s">
        <v>511</v>
      </c>
      <c r="B5" s="165" t="s">
        <v>5</v>
      </c>
      <c r="C5" s="165" t="s">
        <v>392</v>
      </c>
      <c r="D5" s="165" t="s">
        <v>84</v>
      </c>
      <c r="E5" s="165" t="s">
        <v>85</v>
      </c>
      <c r="F5" s="165" t="s">
        <v>86</v>
      </c>
      <c r="G5" s="165" t="s">
        <v>82</v>
      </c>
      <c r="H5" s="165" t="s">
        <v>2</v>
      </c>
    </row>
    <row r="6" spans="1:8" ht="15.6" customHeight="1">
      <c r="A6" s="22">
        <v>1990</v>
      </c>
      <c r="B6" s="88">
        <v>124.21899999999999</v>
      </c>
      <c r="C6" s="88">
        <v>29.835999999999999</v>
      </c>
      <c r="D6" s="88">
        <v>341.339</v>
      </c>
      <c r="E6" s="88">
        <v>34.427</v>
      </c>
      <c r="F6" s="91">
        <v>12.821999999999999</v>
      </c>
      <c r="G6" s="88">
        <v>180.04900000000001</v>
      </c>
      <c r="H6" s="88">
        <v>722.69200000000001</v>
      </c>
    </row>
    <row r="7" spans="1:8" ht="15.6" customHeight="1">
      <c r="A7" s="14">
        <v>1991</v>
      </c>
      <c r="B7" s="87">
        <v>130.78200000000001</v>
      </c>
      <c r="C7" s="87">
        <v>39.220999999999997</v>
      </c>
      <c r="D7" s="87">
        <v>209.62200000000001</v>
      </c>
      <c r="E7" s="87">
        <v>23.413</v>
      </c>
      <c r="F7" s="90">
        <v>0.55600000000000005</v>
      </c>
      <c r="G7" s="87">
        <v>184.215</v>
      </c>
      <c r="H7" s="87">
        <v>587.80899999999997</v>
      </c>
    </row>
    <row r="8" spans="1:8" ht="15.6" customHeight="1">
      <c r="A8" s="14">
        <v>1992</v>
      </c>
      <c r="B8" s="87">
        <v>131.642</v>
      </c>
      <c r="C8" s="87">
        <v>35.314999999999998</v>
      </c>
      <c r="D8" s="87">
        <v>163.559</v>
      </c>
      <c r="E8" s="87">
        <v>99.024000000000001</v>
      </c>
      <c r="F8" s="90">
        <v>6.37</v>
      </c>
      <c r="G8" s="87">
        <v>300.09100000000001</v>
      </c>
      <c r="H8" s="87">
        <v>736.00099999999998</v>
      </c>
    </row>
    <row r="9" spans="1:8" ht="15.6" customHeight="1">
      <c r="A9" s="14">
        <v>1993</v>
      </c>
      <c r="B9" s="87">
        <v>178.148</v>
      </c>
      <c r="C9" s="87">
        <v>29.792000000000002</v>
      </c>
      <c r="D9" s="87">
        <v>207.642</v>
      </c>
      <c r="E9" s="87">
        <v>54.307000000000002</v>
      </c>
      <c r="F9" s="90">
        <v>3.1150000000000002</v>
      </c>
      <c r="G9" s="87">
        <v>388.178</v>
      </c>
      <c r="H9" s="87">
        <v>861.18200000000002</v>
      </c>
    </row>
    <row r="10" spans="1:8" ht="15.6" customHeight="1">
      <c r="A10" s="14">
        <v>1994</v>
      </c>
      <c r="B10" s="87">
        <v>178.691</v>
      </c>
      <c r="C10" s="87">
        <v>28.544</v>
      </c>
      <c r="D10" s="87">
        <v>130.55699999999999</v>
      </c>
      <c r="E10" s="87">
        <v>86.777000000000001</v>
      </c>
      <c r="F10" s="90">
        <v>13.904</v>
      </c>
      <c r="G10" s="87">
        <v>424.94099999999997</v>
      </c>
      <c r="H10" s="87">
        <v>863.41399999999999</v>
      </c>
    </row>
    <row r="11" spans="1:8" ht="15.6" customHeight="1">
      <c r="A11" s="14">
        <v>1995</v>
      </c>
      <c r="B11" s="87">
        <v>288.49099999999999</v>
      </c>
      <c r="C11" s="87">
        <v>3.6040000000000001</v>
      </c>
      <c r="D11" s="87">
        <v>116.539</v>
      </c>
      <c r="E11" s="87">
        <v>62.005000000000003</v>
      </c>
      <c r="F11" s="90">
        <v>20.847999999999999</v>
      </c>
      <c r="G11" s="87">
        <v>417.50299999999999</v>
      </c>
      <c r="H11" s="87">
        <v>908.99</v>
      </c>
    </row>
    <row r="12" spans="1:8" ht="15.6" customHeight="1">
      <c r="A12" s="14">
        <v>1996</v>
      </c>
      <c r="B12" s="87">
        <v>247.59</v>
      </c>
      <c r="C12" s="87">
        <v>8.1989999999999998</v>
      </c>
      <c r="D12" s="87">
        <v>77.89</v>
      </c>
      <c r="E12" s="87">
        <v>57.118000000000002</v>
      </c>
      <c r="F12" s="90">
        <v>14.324</v>
      </c>
      <c r="G12" s="87">
        <v>440.92200000000003</v>
      </c>
      <c r="H12" s="87">
        <v>846.04300000000001</v>
      </c>
    </row>
    <row r="13" spans="1:8" ht="15.6" customHeight="1">
      <c r="A13" s="14">
        <v>1997</v>
      </c>
      <c r="B13" s="87">
        <v>179.44499999999999</v>
      </c>
      <c r="C13" s="87">
        <v>10.592000000000001</v>
      </c>
      <c r="D13" s="87">
        <v>137.97200000000001</v>
      </c>
      <c r="E13" s="87">
        <v>118.991</v>
      </c>
      <c r="F13" s="90">
        <v>4.5549999999999997</v>
      </c>
      <c r="G13" s="87">
        <v>528.43600000000004</v>
      </c>
      <c r="H13" s="87">
        <v>979.99099999999999</v>
      </c>
    </row>
    <row r="14" spans="1:8" ht="15.6" customHeight="1">
      <c r="A14" s="14">
        <v>1998</v>
      </c>
      <c r="B14" s="87">
        <v>533.12599999999998</v>
      </c>
      <c r="C14" s="87">
        <v>14.818</v>
      </c>
      <c r="D14" s="87">
        <v>236.60900000000001</v>
      </c>
      <c r="E14" s="87">
        <v>498.31599999999997</v>
      </c>
      <c r="F14" s="90">
        <v>15.884</v>
      </c>
      <c r="G14" s="87">
        <v>655.976</v>
      </c>
      <c r="H14" s="87">
        <v>1954.729</v>
      </c>
    </row>
    <row r="15" spans="1:8" ht="15.6" customHeight="1">
      <c r="A15" s="14">
        <v>1999</v>
      </c>
      <c r="B15" s="87">
        <v>424.55599999999998</v>
      </c>
      <c r="C15" s="87">
        <v>49.524999999999999</v>
      </c>
      <c r="D15" s="87">
        <v>774.73699999999997</v>
      </c>
      <c r="E15" s="87">
        <v>645.17499999999995</v>
      </c>
      <c r="F15" s="90">
        <v>61.884999999999998</v>
      </c>
      <c r="G15" s="87">
        <v>816.22400000000005</v>
      </c>
      <c r="H15" s="87">
        <v>2772.1019999999999</v>
      </c>
    </row>
    <row r="16" spans="1:8" ht="15.6" customHeight="1">
      <c r="A16" s="14">
        <v>2000</v>
      </c>
      <c r="B16" s="87">
        <v>301.75200000000001</v>
      </c>
      <c r="C16" s="87">
        <v>191.892</v>
      </c>
      <c r="D16" s="87">
        <v>496.33699999999999</v>
      </c>
      <c r="E16" s="87">
        <v>724.923</v>
      </c>
      <c r="F16" s="90">
        <v>54.466000000000001</v>
      </c>
      <c r="G16" s="87">
        <v>859.50099999999998</v>
      </c>
      <c r="H16" s="87">
        <v>2628.8710000000001</v>
      </c>
    </row>
    <row r="17" spans="1:24" ht="15.6" customHeight="1">
      <c r="A17" s="14">
        <v>2001</v>
      </c>
      <c r="B17" s="87">
        <v>296.69799999999998</v>
      </c>
      <c r="C17" s="87">
        <v>141.02199999999999</v>
      </c>
      <c r="D17" s="87">
        <v>721.05499999999995</v>
      </c>
      <c r="E17" s="87">
        <v>1370.3</v>
      </c>
      <c r="F17" s="90">
        <v>35.509</v>
      </c>
      <c r="G17" s="87">
        <v>913.96900000000005</v>
      </c>
      <c r="H17" s="87">
        <v>3478.5529999999999</v>
      </c>
    </row>
    <row r="18" spans="1:24" ht="15.6" customHeight="1">
      <c r="A18" s="14">
        <v>2002</v>
      </c>
      <c r="B18" s="87">
        <v>341.90499999999997</v>
      </c>
      <c r="C18" s="87">
        <v>27.367000000000001</v>
      </c>
      <c r="D18" s="87">
        <v>582.42600000000004</v>
      </c>
      <c r="E18" s="87">
        <v>1201.7719999999999</v>
      </c>
      <c r="F18" s="90">
        <v>39.948</v>
      </c>
      <c r="G18" s="87">
        <v>831.25400000000002</v>
      </c>
      <c r="H18" s="87">
        <v>3024.672</v>
      </c>
    </row>
    <row r="19" spans="1:24" ht="15.6" customHeight="1">
      <c r="A19" s="14">
        <v>2003</v>
      </c>
      <c r="B19" s="87">
        <v>392.892</v>
      </c>
      <c r="C19" s="87">
        <v>76.918999999999997</v>
      </c>
      <c r="D19" s="87">
        <v>525.06299999999999</v>
      </c>
      <c r="E19" s="87">
        <v>1538.3879999999999</v>
      </c>
      <c r="F19" s="90">
        <v>28.864999999999998</v>
      </c>
      <c r="G19" s="87">
        <v>1015.441</v>
      </c>
      <c r="H19" s="87">
        <v>3577.5680000000002</v>
      </c>
    </row>
    <row r="20" spans="1:24" ht="15.6" customHeight="1">
      <c r="A20" s="14">
        <v>2004</v>
      </c>
      <c r="B20" s="87">
        <v>260.63499999999999</v>
      </c>
      <c r="C20" s="87">
        <v>78.984999999999999</v>
      </c>
      <c r="D20" s="87">
        <v>312.83300000000003</v>
      </c>
      <c r="E20" s="87">
        <v>3699.808</v>
      </c>
      <c r="F20" s="90">
        <v>31.385999999999999</v>
      </c>
      <c r="G20" s="87">
        <v>1006.366</v>
      </c>
      <c r="H20" s="87">
        <v>5390.0129999999999</v>
      </c>
    </row>
    <row r="21" spans="1:24" ht="15.6" customHeight="1">
      <c r="A21" s="14">
        <v>2005</v>
      </c>
      <c r="B21" s="87">
        <v>244.25299999999999</v>
      </c>
      <c r="C21" s="87">
        <v>164.05500000000001</v>
      </c>
      <c r="D21" s="87">
        <v>224.096</v>
      </c>
      <c r="E21" s="87">
        <v>3319.7640000000001</v>
      </c>
      <c r="F21" s="90">
        <v>49.442999999999998</v>
      </c>
      <c r="G21" s="87">
        <v>1204.4190000000001</v>
      </c>
      <c r="H21" s="87">
        <v>5206.03</v>
      </c>
    </row>
    <row r="22" spans="1:24" ht="15.6" customHeight="1">
      <c r="A22" s="14">
        <v>2006</v>
      </c>
      <c r="B22" s="87">
        <v>153.04599999999999</v>
      </c>
      <c r="C22" s="87">
        <v>221.82400000000001</v>
      </c>
      <c r="D22" s="87">
        <v>118.252</v>
      </c>
      <c r="E22" s="87">
        <v>4306.03</v>
      </c>
      <c r="F22" s="90">
        <v>75.61</v>
      </c>
      <c r="G22" s="87">
        <v>1313.6969999999999</v>
      </c>
      <c r="H22" s="87">
        <v>6188.4589999999998</v>
      </c>
      <c r="J22"/>
      <c r="K22"/>
      <c r="L22"/>
      <c r="M22"/>
      <c r="N22"/>
      <c r="O22"/>
      <c r="P22"/>
    </row>
    <row r="23" spans="1:24" ht="15.6" customHeight="1">
      <c r="A23" s="14">
        <v>2007</v>
      </c>
      <c r="B23" s="87">
        <v>34.573999999999998</v>
      </c>
      <c r="C23" s="87">
        <v>306.11399999999998</v>
      </c>
      <c r="D23" s="87">
        <v>353.18900000000002</v>
      </c>
      <c r="E23" s="87">
        <v>3901.5479999999998</v>
      </c>
      <c r="F23" s="90">
        <v>23.327000000000002</v>
      </c>
      <c r="G23" s="87">
        <v>1509.386</v>
      </c>
      <c r="H23" s="87">
        <v>6128.1379999999999</v>
      </c>
      <c r="J23"/>
      <c r="K23"/>
      <c r="L23"/>
      <c r="M23"/>
      <c r="N23"/>
      <c r="O23"/>
      <c r="P23"/>
    </row>
    <row r="24" spans="1:24" ht="15.6" customHeight="1">
      <c r="A24" s="14">
        <v>2008</v>
      </c>
      <c r="B24" s="87">
        <v>0</v>
      </c>
      <c r="C24" s="87">
        <v>422.66</v>
      </c>
      <c r="D24" s="87">
        <v>269.70499999999998</v>
      </c>
      <c r="E24" s="87">
        <v>4856.1319999999996</v>
      </c>
      <c r="F24" s="90">
        <v>12.089</v>
      </c>
      <c r="G24" s="87">
        <v>1494.4280000000001</v>
      </c>
      <c r="H24" s="87">
        <v>7055.0140000000001</v>
      </c>
      <c r="J24"/>
      <c r="K24"/>
      <c r="L24"/>
      <c r="M24"/>
      <c r="N24"/>
      <c r="O24"/>
      <c r="P24"/>
      <c r="Q24"/>
      <c r="R24"/>
      <c r="S24"/>
      <c r="T24"/>
      <c r="U24"/>
      <c r="V24"/>
      <c r="W24"/>
      <c r="X24"/>
    </row>
    <row r="25" spans="1:24" ht="15.6" customHeight="1">
      <c r="A25" s="14">
        <v>2009</v>
      </c>
      <c r="B25" s="87">
        <v>0</v>
      </c>
      <c r="C25" s="87">
        <v>0</v>
      </c>
      <c r="D25" s="87">
        <v>110.596</v>
      </c>
      <c r="E25" s="87">
        <v>108.029</v>
      </c>
      <c r="F25" s="90">
        <v>13.34</v>
      </c>
      <c r="G25" s="87">
        <v>628.58100000000002</v>
      </c>
      <c r="H25" s="87">
        <v>860.54600000000005</v>
      </c>
      <c r="J25"/>
      <c r="K25"/>
      <c r="L25"/>
      <c r="M25"/>
      <c r="N25"/>
      <c r="O25"/>
      <c r="P25"/>
      <c r="Q25"/>
      <c r="R25"/>
      <c r="S25"/>
      <c r="T25"/>
      <c r="U25"/>
      <c r="V25"/>
      <c r="W25"/>
      <c r="X25"/>
    </row>
    <row r="26" spans="1:24" ht="15.6" customHeight="1">
      <c r="A26" s="14">
        <v>2010</v>
      </c>
      <c r="B26" s="87">
        <v>358.98</v>
      </c>
      <c r="C26" s="87">
        <v>0</v>
      </c>
      <c r="D26" s="87">
        <v>323.98599999999999</v>
      </c>
      <c r="E26" s="87">
        <v>499.19099999999997</v>
      </c>
      <c r="F26" s="90">
        <v>8.8620000000000001</v>
      </c>
      <c r="G26" s="87">
        <v>569.35599999999999</v>
      </c>
      <c r="H26" s="87">
        <v>1760.375</v>
      </c>
      <c r="J26"/>
      <c r="K26"/>
      <c r="L26"/>
      <c r="M26"/>
      <c r="N26"/>
      <c r="O26"/>
      <c r="P26"/>
      <c r="Q26"/>
      <c r="R26"/>
      <c r="S26"/>
      <c r="T26"/>
      <c r="U26"/>
      <c r="V26"/>
      <c r="W26"/>
      <c r="X26"/>
    </row>
    <row r="27" spans="1:24" ht="15.6" customHeight="1">
      <c r="A27" s="14">
        <v>2011</v>
      </c>
      <c r="B27" s="87">
        <v>459.81400000000002</v>
      </c>
      <c r="C27" s="87">
        <v>0</v>
      </c>
      <c r="D27" s="87">
        <v>266.40699999999998</v>
      </c>
      <c r="E27" s="87">
        <v>363.19</v>
      </c>
      <c r="F27" s="90">
        <v>11.802</v>
      </c>
      <c r="G27" s="87">
        <v>498.89499999999998</v>
      </c>
      <c r="H27" s="87">
        <v>1600.1079999999999</v>
      </c>
      <c r="J27"/>
      <c r="K27"/>
      <c r="L27"/>
      <c r="M27"/>
      <c r="N27"/>
      <c r="O27"/>
      <c r="P27"/>
      <c r="Q27"/>
      <c r="R27"/>
      <c r="S27"/>
      <c r="T27"/>
      <c r="U27"/>
      <c r="V27"/>
      <c r="W27"/>
      <c r="X27"/>
    </row>
    <row r="28" spans="1:24" ht="15.6" customHeight="1">
      <c r="A28" s="14">
        <v>2012</v>
      </c>
      <c r="B28" s="87">
        <v>264.95999999999998</v>
      </c>
      <c r="C28" s="87">
        <v>0</v>
      </c>
      <c r="D28" s="87">
        <v>319.702</v>
      </c>
      <c r="E28" s="87">
        <v>353.32100000000003</v>
      </c>
      <c r="F28" s="90">
        <v>5.2240000000000002</v>
      </c>
      <c r="G28" s="87">
        <v>521.36199999999997</v>
      </c>
      <c r="H28" s="87">
        <v>1464.569</v>
      </c>
      <c r="J28"/>
      <c r="K28"/>
      <c r="L28"/>
      <c r="M28"/>
      <c r="N28"/>
      <c r="O28"/>
      <c r="P28"/>
      <c r="Q28"/>
      <c r="R28"/>
      <c r="S28"/>
      <c r="T28"/>
      <c r="U28"/>
      <c r="V28"/>
      <c r="W28"/>
      <c r="X28"/>
    </row>
    <row r="29" spans="1:24" ht="15.6" customHeight="1">
      <c r="A29" s="14">
        <v>2013</v>
      </c>
      <c r="B29" s="87">
        <v>255</v>
      </c>
      <c r="C29" s="87">
        <v>0</v>
      </c>
      <c r="D29" s="87">
        <v>450.505</v>
      </c>
      <c r="E29" s="87">
        <v>464.61</v>
      </c>
      <c r="F29" s="90">
        <v>9.9090000000000007</v>
      </c>
      <c r="G29" s="87">
        <v>542.88199999999995</v>
      </c>
      <c r="H29" s="87">
        <v>1722.9059999999999</v>
      </c>
      <c r="J29"/>
      <c r="K29"/>
      <c r="L29"/>
      <c r="M29"/>
      <c r="N29"/>
      <c r="O29"/>
      <c r="P29"/>
      <c r="Q29"/>
      <c r="R29"/>
      <c r="S29"/>
      <c r="T29"/>
      <c r="U29"/>
      <c r="V29"/>
      <c r="W29"/>
      <c r="X29"/>
    </row>
    <row r="30" spans="1:24" s="262" customFormat="1" ht="15.6" customHeight="1">
      <c r="A30" s="263">
        <v>2014</v>
      </c>
      <c r="B30" s="87">
        <v>0</v>
      </c>
      <c r="C30" s="87">
        <v>452.815</v>
      </c>
      <c r="D30" s="87">
        <v>769.30399999999997</v>
      </c>
      <c r="E30" s="87">
        <v>193.905</v>
      </c>
      <c r="F30" s="90">
        <v>52.115000000000002</v>
      </c>
      <c r="G30" s="87">
        <v>568.70600000000002</v>
      </c>
      <c r="H30" s="87">
        <v>2036.845</v>
      </c>
      <c r="J30"/>
      <c r="K30"/>
      <c r="L30"/>
      <c r="M30"/>
      <c r="N30"/>
      <c r="O30"/>
      <c r="P30"/>
      <c r="Q30"/>
      <c r="R30"/>
      <c r="S30"/>
      <c r="T30"/>
      <c r="U30"/>
      <c r="V30"/>
      <c r="W30"/>
      <c r="X30"/>
    </row>
    <row r="31" spans="1:24" s="262" customFormat="1" ht="15.6" customHeight="1">
      <c r="A31" s="263">
        <v>2015</v>
      </c>
      <c r="B31" s="87">
        <v>114.937</v>
      </c>
      <c r="C31" s="87">
        <v>0</v>
      </c>
      <c r="D31" s="87">
        <v>255.154</v>
      </c>
      <c r="E31" s="87">
        <v>773.04</v>
      </c>
      <c r="F31" s="90">
        <v>42.432000000000002</v>
      </c>
      <c r="G31" s="87">
        <v>769.25900000000001</v>
      </c>
      <c r="H31" s="87">
        <v>1954.8219999999999</v>
      </c>
      <c r="J31"/>
      <c r="K31"/>
      <c r="L31"/>
      <c r="M31"/>
      <c r="N31"/>
      <c r="O31"/>
      <c r="P31"/>
      <c r="Q31"/>
      <c r="R31"/>
      <c r="S31"/>
      <c r="T31"/>
      <c r="U31"/>
      <c r="V31"/>
      <c r="W31"/>
      <c r="X31"/>
    </row>
    <row r="32" spans="1:24" s="284" customFormat="1" ht="15.6" customHeight="1">
      <c r="A32" s="384">
        <v>2016</v>
      </c>
      <c r="B32" s="87">
        <v>0</v>
      </c>
      <c r="C32" s="87">
        <v>0</v>
      </c>
      <c r="D32" s="87">
        <v>482.21800000000002</v>
      </c>
      <c r="E32" s="87">
        <v>696.35799999999995</v>
      </c>
      <c r="F32" s="90">
        <v>14.865</v>
      </c>
      <c r="G32" s="87">
        <v>872.90800000000002</v>
      </c>
      <c r="H32" s="87">
        <v>2066.3490000000002</v>
      </c>
      <c r="J32"/>
      <c r="K32"/>
      <c r="L32"/>
      <c r="M32"/>
      <c r="N32"/>
      <c r="O32"/>
      <c r="P32"/>
      <c r="Q32"/>
      <c r="R32"/>
      <c r="S32"/>
      <c r="T32"/>
      <c r="U32"/>
      <c r="V32"/>
      <c r="W32"/>
      <c r="X32"/>
    </row>
    <row r="33" spans="1:24" s="284" customFormat="1" ht="15.6" customHeight="1">
      <c r="A33" s="24">
        <v>2017</v>
      </c>
      <c r="B33" s="89">
        <v>81.861000000000004</v>
      </c>
      <c r="C33" s="89">
        <v>0</v>
      </c>
      <c r="D33" s="89">
        <v>526.95699999999999</v>
      </c>
      <c r="E33" s="89">
        <v>570.072</v>
      </c>
      <c r="F33" s="92">
        <v>16.567</v>
      </c>
      <c r="G33" s="89">
        <v>866.995</v>
      </c>
      <c r="H33" s="89">
        <v>2062.4520000000002</v>
      </c>
      <c r="J33"/>
      <c r="K33"/>
      <c r="L33"/>
      <c r="M33"/>
      <c r="N33"/>
      <c r="O33"/>
      <c r="P33"/>
      <c r="Q33"/>
      <c r="R33"/>
      <c r="S33"/>
      <c r="T33"/>
      <c r="U33"/>
      <c r="V33"/>
      <c r="W33"/>
      <c r="X33"/>
    </row>
    <row r="34" spans="1:24" s="178" customFormat="1" ht="18" customHeight="1">
      <c r="A34" s="298" t="s">
        <v>352</v>
      </c>
      <c r="B34" s="176"/>
      <c r="C34" s="176"/>
      <c r="D34" s="175"/>
      <c r="E34" s="175"/>
      <c r="F34" s="175"/>
      <c r="G34" s="175"/>
      <c r="H34" s="175"/>
      <c r="J34"/>
      <c r="K34"/>
      <c r="L34"/>
      <c r="M34"/>
      <c r="N34"/>
      <c r="O34"/>
      <c r="P34"/>
      <c r="Q34"/>
      <c r="R34"/>
      <c r="S34"/>
      <c r="T34"/>
      <c r="U34"/>
      <c r="V34"/>
      <c r="W34"/>
      <c r="X34"/>
    </row>
    <row r="35" spans="1:24" ht="15.75" customHeight="1">
      <c r="A35" s="405" t="s">
        <v>596</v>
      </c>
      <c r="B35" s="6"/>
      <c r="C35" s="6"/>
      <c r="D35" s="6"/>
      <c r="E35" s="6"/>
      <c r="F35" s="6"/>
      <c r="G35" s="6"/>
      <c r="H35" s="6"/>
      <c r="J35"/>
      <c r="K35"/>
      <c r="L35"/>
      <c r="M35"/>
      <c r="N35"/>
      <c r="O35"/>
      <c r="P35"/>
      <c r="Q35"/>
      <c r="R35"/>
      <c r="S35"/>
      <c r="T35"/>
      <c r="U35"/>
      <c r="V35"/>
      <c r="W35"/>
      <c r="X35"/>
    </row>
    <row r="36" spans="1:24" ht="14.4">
      <c r="A36" s="164"/>
      <c r="B36"/>
      <c r="C36"/>
      <c r="D36"/>
      <c r="E36"/>
      <c r="F36"/>
      <c r="G36"/>
      <c r="H36"/>
      <c r="J36"/>
      <c r="K36"/>
      <c r="L36"/>
      <c r="M36"/>
      <c r="N36"/>
      <c r="O36"/>
      <c r="P36"/>
    </row>
    <row r="37" spans="1:24" ht="14.4">
      <c r="A37" s="8"/>
      <c r="B37"/>
      <c r="C37"/>
      <c r="D37"/>
      <c r="E37"/>
      <c r="F37"/>
      <c r="G37"/>
      <c r="H37"/>
    </row>
    <row r="38" spans="1:24" ht="14.4">
      <c r="A38" s="282"/>
      <c r="B38"/>
      <c r="C38"/>
      <c r="D38"/>
      <c r="E38"/>
      <c r="F38"/>
      <c r="G38"/>
      <c r="H38"/>
      <c r="I38" s="284"/>
      <c r="J38" s="284"/>
    </row>
    <row r="39" spans="1:24" ht="14.4">
      <c r="A39" s="282"/>
      <c r="B39"/>
      <c r="C39"/>
      <c r="D39"/>
      <c r="E39"/>
      <c r="F39"/>
      <c r="G39"/>
      <c r="H39"/>
      <c r="I39" s="284"/>
      <c r="J39" s="284"/>
    </row>
    <row r="40" spans="1:24" ht="14.4">
      <c r="A40" s="8"/>
      <c r="B40"/>
      <c r="C40"/>
      <c r="D40"/>
      <c r="E40"/>
      <c r="F40"/>
      <c r="G40"/>
      <c r="H40"/>
    </row>
    <row r="41" spans="1:24" ht="14.4">
      <c r="A41" s="8"/>
      <c r="B41"/>
      <c r="C41"/>
      <c r="D41"/>
      <c r="E41"/>
      <c r="F41"/>
      <c r="G41"/>
      <c r="H41"/>
    </row>
    <row r="42" spans="1:24" ht="14.4">
      <c r="A42" s="8"/>
      <c r="B42"/>
      <c r="C42"/>
      <c r="D42"/>
      <c r="E42"/>
      <c r="F42"/>
      <c r="G42"/>
      <c r="H42"/>
    </row>
    <row r="43" spans="1:24" ht="14.4">
      <c r="A43" s="8"/>
      <c r="B43"/>
      <c r="C43"/>
      <c r="D43"/>
      <c r="E43"/>
      <c r="F43"/>
      <c r="G43"/>
      <c r="H43"/>
    </row>
    <row r="44" spans="1:24" ht="14.4">
      <c r="A44" s="8"/>
      <c r="B44"/>
      <c r="C44"/>
      <c r="D44"/>
      <c r="E44"/>
      <c r="F44"/>
      <c r="G44"/>
      <c r="H44"/>
    </row>
    <row r="45" spans="1:24" ht="14.4">
      <c r="A45" s="8"/>
      <c r="B45"/>
      <c r="C45"/>
      <c r="D45"/>
      <c r="E45"/>
      <c r="F45"/>
      <c r="G45"/>
      <c r="H45"/>
    </row>
    <row r="46" spans="1:24" ht="14.4">
      <c r="A46" s="8"/>
      <c r="B46"/>
      <c r="C46"/>
      <c r="D46"/>
      <c r="E46"/>
      <c r="F46"/>
      <c r="G46"/>
      <c r="H46"/>
    </row>
    <row r="47" spans="1:24" ht="14.4">
      <c r="A47" s="8"/>
      <c r="B47"/>
      <c r="C47"/>
      <c r="D47"/>
      <c r="E47"/>
      <c r="F47"/>
      <c r="G47"/>
      <c r="H47"/>
    </row>
    <row r="48" spans="1:24" ht="14.4">
      <c r="A48" s="8"/>
      <c r="B48"/>
      <c r="C48"/>
      <c r="D48"/>
      <c r="E48"/>
      <c r="F48"/>
      <c r="G48"/>
      <c r="H48"/>
    </row>
    <row r="49" spans="1:8" ht="14.4">
      <c r="A49" s="8"/>
      <c r="B49"/>
      <c r="C49"/>
      <c r="D49"/>
      <c r="E49"/>
      <c r="F49"/>
      <c r="G49"/>
      <c r="H49"/>
    </row>
    <row r="50" spans="1:8" ht="14.4">
      <c r="A50" s="8"/>
      <c r="B50"/>
      <c r="C50"/>
      <c r="D50"/>
      <c r="E50"/>
      <c r="F50"/>
      <c r="G50"/>
      <c r="H50"/>
    </row>
  </sheetData>
  <customSheetViews>
    <customSheetView guid="{BCE7549A-454A-4A8A-98C7-4BDEDB358CFF}" showPageBreaks="1" printArea="1">
      <pane xSplit="1" ySplit="5" topLeftCell="B18" activePane="bottomRight" state="frozen"/>
      <selection pane="bottomRight" activeCell="C39" sqref="C39"/>
      <pageMargins left="1.52" right="0.3" top="0.48" bottom="0.46" header="0.3" footer="0.3"/>
      <pageSetup paperSize="9" orientation="landscape" cellComments="atEnd" r:id="rId1"/>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2"/>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3"/>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4"/>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5"/>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7"/>
    </customSheetView>
    <customSheetView guid="{53F4D6EC-12E1-4DB1-BD94-F556067D5E0D}"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8"/>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2"/>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4"/>
    </customSheetView>
    <customSheetView guid="{D3FE92BD-39BB-4D6C-950E-40B1D101AEA4}">
      <pane xSplit="1" ySplit="5" topLeftCell="B6" activePane="bottomRight" state="frozen"/>
      <selection pane="bottomRight" activeCell="B21" sqref="B21:H32"/>
      <pageMargins left="1.52" right="0.3" top="0.48" bottom="0.46" header="0.3" footer="0.3"/>
      <pageSetup paperSize="9" orientation="landscape" cellComments="atEnd" r:id="rId15"/>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6"/>
    </customSheetView>
  </customSheetViews>
  <mergeCells count="3">
    <mergeCell ref="A2:H2"/>
    <mergeCell ref="A3:H3"/>
    <mergeCell ref="A1:H1"/>
  </mergeCells>
  <pageMargins left="1.52" right="0.3" top="0.48" bottom="0.46" header="0.3" footer="0.3"/>
  <pageSetup paperSize="9" orientation="landscape" cellComments="atEnd" r:id="rId1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pane xSplit="1" ySplit="5" topLeftCell="H6" activePane="bottomRight" state="frozen"/>
      <selection pane="topRight" activeCell="B1" sqref="B1"/>
      <selection pane="bottomLeft" activeCell="A6" sqref="A6"/>
      <selection pane="bottomRight" activeCell="M28" sqref="M28"/>
    </sheetView>
  </sheetViews>
  <sheetFormatPr defaultColWidth="9.109375" defaultRowHeight="13.2"/>
  <cols>
    <col min="1" max="1" width="13.109375" style="5" customWidth="1"/>
    <col min="2" max="5" width="14.33203125" style="5" customWidth="1"/>
    <col min="6" max="6" width="13.88671875" style="5" customWidth="1"/>
    <col min="7" max="8" width="14.33203125" style="5" customWidth="1"/>
    <col min="9" max="9" width="14.109375" style="5" bestFit="1" customWidth="1"/>
    <col min="10" max="10" width="3.109375" style="5" bestFit="1" customWidth="1"/>
    <col min="11" max="11" width="7.6640625" style="5" bestFit="1" customWidth="1"/>
    <col min="12" max="12" width="1.6640625" style="5" bestFit="1" customWidth="1"/>
    <col min="13" max="13" width="9.6640625" style="5" bestFit="1" customWidth="1"/>
    <col min="14" max="16384" width="9.109375" style="5"/>
  </cols>
  <sheetData>
    <row r="1" spans="1:9">
      <c r="A1" s="409" t="s">
        <v>318</v>
      </c>
      <c r="B1" s="409"/>
      <c r="C1" s="409"/>
      <c r="D1" s="409"/>
      <c r="E1" s="409"/>
      <c r="F1" s="409"/>
      <c r="G1" s="409"/>
      <c r="H1" s="409"/>
    </row>
    <row r="2" spans="1:9">
      <c r="A2" s="409" t="s">
        <v>439</v>
      </c>
      <c r="B2" s="409"/>
      <c r="C2" s="409"/>
      <c r="D2" s="409"/>
      <c r="E2" s="409"/>
      <c r="F2" s="409"/>
      <c r="G2" s="409"/>
      <c r="H2" s="409"/>
    </row>
    <row r="3" spans="1:9">
      <c r="A3" s="409" t="s">
        <v>512</v>
      </c>
      <c r="B3" s="409"/>
      <c r="C3" s="409"/>
      <c r="D3" s="409"/>
      <c r="E3" s="409"/>
      <c r="F3" s="409"/>
      <c r="G3" s="409"/>
      <c r="H3" s="409"/>
    </row>
    <row r="4" spans="1:9" ht="15" customHeight="1"/>
    <row r="5" spans="1:9" ht="39.6">
      <c r="A5" s="165" t="s">
        <v>511</v>
      </c>
      <c r="B5" s="165" t="s">
        <v>5</v>
      </c>
      <c r="C5" s="165" t="s">
        <v>392</v>
      </c>
      <c r="D5" s="165" t="s">
        <v>84</v>
      </c>
      <c r="E5" s="165" t="s">
        <v>85</v>
      </c>
      <c r="F5" s="165" t="s">
        <v>86</v>
      </c>
      <c r="G5" s="165" t="s">
        <v>82</v>
      </c>
      <c r="H5" s="165" t="s">
        <v>2</v>
      </c>
    </row>
    <row r="6" spans="1:9">
      <c r="A6" s="22">
        <v>1990</v>
      </c>
      <c r="B6" s="88">
        <v>5.2320000000000002</v>
      </c>
      <c r="C6" s="91">
        <v>35.241</v>
      </c>
      <c r="D6" s="91">
        <v>30.492000000000001</v>
      </c>
      <c r="E6" s="88">
        <v>382.83499999999998</v>
      </c>
      <c r="F6" s="88">
        <v>155.511</v>
      </c>
      <c r="G6" s="88">
        <v>696.66700000000003</v>
      </c>
      <c r="H6" s="88">
        <v>1305.9780000000001</v>
      </c>
      <c r="I6" s="67"/>
    </row>
    <row r="7" spans="1:9">
      <c r="A7" s="14">
        <v>1991</v>
      </c>
      <c r="B7" s="87">
        <v>2.464</v>
      </c>
      <c r="C7" s="90">
        <v>64.281000000000006</v>
      </c>
      <c r="D7" s="90">
        <v>46.521000000000001</v>
      </c>
      <c r="E7" s="87">
        <v>363.00700000000001</v>
      </c>
      <c r="F7" s="87">
        <v>128.74700000000001</v>
      </c>
      <c r="G7" s="87">
        <v>781.59900000000005</v>
      </c>
      <c r="H7" s="87">
        <v>1386.6189999999999</v>
      </c>
      <c r="I7" s="67"/>
    </row>
    <row r="8" spans="1:9">
      <c r="A8" s="14">
        <v>1992</v>
      </c>
      <c r="B8" s="87">
        <v>2.1890000000000001</v>
      </c>
      <c r="C8" s="90">
        <v>48.445999999999998</v>
      </c>
      <c r="D8" s="90">
        <v>38.293999999999997</v>
      </c>
      <c r="E8" s="87">
        <v>401.875</v>
      </c>
      <c r="F8" s="87">
        <v>125.47199999999999</v>
      </c>
      <c r="G8" s="87">
        <v>783.78599999999994</v>
      </c>
      <c r="H8" s="87">
        <v>1400.0619999999999</v>
      </c>
      <c r="I8" s="67"/>
    </row>
    <row r="9" spans="1:9">
      <c r="A9" s="14">
        <v>1993</v>
      </c>
      <c r="B9" s="87">
        <v>1.986</v>
      </c>
      <c r="C9" s="90">
        <v>31.797000000000001</v>
      </c>
      <c r="D9" s="90">
        <v>14.432</v>
      </c>
      <c r="E9" s="87">
        <v>440.45400000000001</v>
      </c>
      <c r="F9" s="87">
        <v>116.673</v>
      </c>
      <c r="G9" s="87">
        <v>930.79300000000001</v>
      </c>
      <c r="H9" s="87">
        <v>1536.135</v>
      </c>
      <c r="I9" s="67"/>
    </row>
    <row r="10" spans="1:9">
      <c r="A10" s="14">
        <v>1994</v>
      </c>
      <c r="B10" s="87">
        <v>5.3970000000000002</v>
      </c>
      <c r="C10" s="90">
        <v>28.29</v>
      </c>
      <c r="D10" s="90">
        <v>14.432</v>
      </c>
      <c r="E10" s="87">
        <v>520.16600000000005</v>
      </c>
      <c r="F10" s="87">
        <v>108.048</v>
      </c>
      <c r="G10" s="87">
        <v>965.57</v>
      </c>
      <c r="H10" s="87">
        <v>1641.903</v>
      </c>
      <c r="I10" s="67"/>
    </row>
    <row r="11" spans="1:9">
      <c r="A11" s="14">
        <v>1995</v>
      </c>
      <c r="B11" s="87">
        <v>0.53</v>
      </c>
      <c r="C11" s="90">
        <v>61.764000000000003</v>
      </c>
      <c r="D11" s="90">
        <v>4.4210000000000003</v>
      </c>
      <c r="E11" s="87">
        <v>508.57</v>
      </c>
      <c r="F11" s="87">
        <v>97.179000000000002</v>
      </c>
      <c r="G11" s="87">
        <v>1100.2049999999999</v>
      </c>
      <c r="H11" s="87">
        <v>1772.6690000000001</v>
      </c>
      <c r="I11" s="67"/>
    </row>
    <row r="12" spans="1:9">
      <c r="A12" s="14">
        <v>1996</v>
      </c>
      <c r="B12" s="87">
        <v>2.0470000000000002</v>
      </c>
      <c r="C12" s="90">
        <v>48.631999999999998</v>
      </c>
      <c r="D12" s="90">
        <v>8.1010000000000009</v>
      </c>
      <c r="E12" s="87">
        <v>538.80700000000002</v>
      </c>
      <c r="F12" s="87">
        <v>96.174000000000007</v>
      </c>
      <c r="G12" s="87">
        <v>1178.249</v>
      </c>
      <c r="H12" s="87">
        <v>1872.01</v>
      </c>
      <c r="I12" s="67"/>
    </row>
    <row r="13" spans="1:9">
      <c r="A13" s="14">
        <v>1997</v>
      </c>
      <c r="B13" s="87">
        <v>45.631999999999998</v>
      </c>
      <c r="C13" s="90">
        <v>76.653999999999996</v>
      </c>
      <c r="D13" s="90">
        <v>7.3639999999999999</v>
      </c>
      <c r="E13" s="87">
        <v>696.03499999999997</v>
      </c>
      <c r="F13" s="87">
        <v>99.113</v>
      </c>
      <c r="G13" s="87">
        <v>1336.623</v>
      </c>
      <c r="H13" s="87">
        <v>2261.4209999999998</v>
      </c>
      <c r="I13" s="67"/>
    </row>
    <row r="14" spans="1:9">
      <c r="A14" s="14">
        <v>1998</v>
      </c>
      <c r="B14" s="87">
        <v>129.84200000000001</v>
      </c>
      <c r="C14" s="90">
        <v>19.289000000000001</v>
      </c>
      <c r="D14" s="90">
        <v>13.044</v>
      </c>
      <c r="E14" s="87">
        <v>749.96</v>
      </c>
      <c r="F14" s="87">
        <v>143.33600000000001</v>
      </c>
      <c r="G14" s="87">
        <v>1376.2180000000001</v>
      </c>
      <c r="H14" s="87">
        <v>2431.6889999999999</v>
      </c>
      <c r="I14" s="67"/>
    </row>
    <row r="15" spans="1:9">
      <c r="A15" s="14">
        <v>1999</v>
      </c>
      <c r="B15" s="87">
        <v>245.68700000000001</v>
      </c>
      <c r="C15" s="90">
        <v>16.956</v>
      </c>
      <c r="D15" s="90">
        <v>26.149000000000001</v>
      </c>
      <c r="E15" s="87">
        <v>1030.0419999999999</v>
      </c>
      <c r="F15" s="87">
        <v>178.84200000000001</v>
      </c>
      <c r="G15" s="87">
        <v>1447.2180000000001</v>
      </c>
      <c r="H15" s="87">
        <v>2944.8939999999998</v>
      </c>
      <c r="I15" s="67"/>
    </row>
    <row r="16" spans="1:9">
      <c r="A16" s="14">
        <v>2000</v>
      </c>
      <c r="B16" s="87">
        <v>246.21100000000001</v>
      </c>
      <c r="C16" s="90">
        <v>1.827</v>
      </c>
      <c r="D16" s="90">
        <v>22.234000000000002</v>
      </c>
      <c r="E16" s="87">
        <v>1634.607</v>
      </c>
      <c r="F16" s="87">
        <v>225.739</v>
      </c>
      <c r="G16" s="87">
        <v>1532.905</v>
      </c>
      <c r="H16" s="87">
        <v>3663.5230000000001</v>
      </c>
      <c r="I16" s="67"/>
    </row>
    <row r="17" spans="1:9">
      <c r="A17" s="14">
        <v>2001</v>
      </c>
      <c r="B17" s="87">
        <v>298.262</v>
      </c>
      <c r="C17" s="90">
        <v>46.418999999999997</v>
      </c>
      <c r="D17" s="90">
        <v>31.541</v>
      </c>
      <c r="E17" s="87">
        <v>1470.549</v>
      </c>
      <c r="F17" s="87">
        <v>266.57299999999998</v>
      </c>
      <c r="G17" s="87">
        <v>1620.8630000000001</v>
      </c>
      <c r="H17" s="87">
        <v>3734.2069999999999</v>
      </c>
      <c r="I17" s="67"/>
    </row>
    <row r="18" spans="1:9">
      <c r="A18" s="14">
        <v>2002</v>
      </c>
      <c r="B18" s="87">
        <v>259.60399999999998</v>
      </c>
      <c r="C18" s="90">
        <v>14.084</v>
      </c>
      <c r="D18" s="90">
        <v>21.140999999999998</v>
      </c>
      <c r="E18" s="87">
        <v>1717.7750000000001</v>
      </c>
      <c r="F18" s="87">
        <v>188.69800000000001</v>
      </c>
      <c r="G18" s="87">
        <v>1922.52</v>
      </c>
      <c r="H18" s="87">
        <v>4123.8220000000001</v>
      </c>
      <c r="I18" s="67"/>
    </row>
    <row r="19" spans="1:9">
      <c r="A19" s="14">
        <v>2003</v>
      </c>
      <c r="B19" s="87">
        <v>270.37599999999998</v>
      </c>
      <c r="C19" s="90">
        <v>155.108</v>
      </c>
      <c r="D19" s="90">
        <v>17.43</v>
      </c>
      <c r="E19" s="87">
        <v>2171.8969999999999</v>
      </c>
      <c r="F19" s="87">
        <v>153.333</v>
      </c>
      <c r="G19" s="87">
        <v>2111.473</v>
      </c>
      <c r="H19" s="87">
        <v>4879.6170000000002</v>
      </c>
      <c r="I19" s="67"/>
    </row>
    <row r="20" spans="1:9">
      <c r="A20" s="14">
        <v>2004</v>
      </c>
      <c r="B20" s="87">
        <v>217.54400000000001</v>
      </c>
      <c r="C20" s="90">
        <v>25.61</v>
      </c>
      <c r="D20" s="90">
        <v>39.622</v>
      </c>
      <c r="E20" s="87">
        <v>1542.13</v>
      </c>
      <c r="F20" s="87">
        <v>126.378</v>
      </c>
      <c r="G20" s="87">
        <v>1839.71</v>
      </c>
      <c r="H20" s="87">
        <v>3790.9940000000001</v>
      </c>
      <c r="I20" s="67"/>
    </row>
    <row r="21" spans="1:9">
      <c r="A21" s="14">
        <v>2005</v>
      </c>
      <c r="B21" s="87">
        <v>177.762</v>
      </c>
      <c r="C21" s="90">
        <v>54.13</v>
      </c>
      <c r="D21" s="90">
        <v>48.548999999999999</v>
      </c>
      <c r="E21" s="87">
        <v>1688.645</v>
      </c>
      <c r="F21" s="87">
        <v>141.108</v>
      </c>
      <c r="G21" s="87">
        <v>646.73099999999999</v>
      </c>
      <c r="H21" s="87">
        <v>2756.9250000000002</v>
      </c>
      <c r="I21" s="67"/>
    </row>
    <row r="22" spans="1:9">
      <c r="A22" s="49">
        <v>2006</v>
      </c>
      <c r="B22" s="87">
        <v>257.64600000000002</v>
      </c>
      <c r="C22" s="90">
        <v>37.302</v>
      </c>
      <c r="D22" s="90">
        <v>28.626000000000001</v>
      </c>
      <c r="E22" s="87">
        <v>2068.64</v>
      </c>
      <c r="F22" s="87">
        <v>73.781000000000006</v>
      </c>
      <c r="G22" s="87">
        <v>545.57399999999996</v>
      </c>
      <c r="H22" s="87">
        <v>3011.569</v>
      </c>
      <c r="I22" s="67"/>
    </row>
    <row r="23" spans="1:9">
      <c r="A23" s="49">
        <v>2007</v>
      </c>
      <c r="B23" s="87">
        <v>356.19799999999998</v>
      </c>
      <c r="C23" s="90">
        <v>20.213000000000001</v>
      </c>
      <c r="D23" s="90">
        <v>18.434999999999999</v>
      </c>
      <c r="E23" s="87">
        <v>1545.74</v>
      </c>
      <c r="F23" s="87">
        <v>79.427000000000007</v>
      </c>
      <c r="G23" s="87">
        <v>452.03</v>
      </c>
      <c r="H23" s="87">
        <v>2472.0430000000001</v>
      </c>
      <c r="I23" s="67"/>
    </row>
    <row r="24" spans="1:9">
      <c r="A24" s="49">
        <v>2008</v>
      </c>
      <c r="B24" s="87">
        <v>343.99299999999999</v>
      </c>
      <c r="C24" s="90">
        <v>10.016</v>
      </c>
      <c r="D24" s="90">
        <v>8.4659999999999993</v>
      </c>
      <c r="E24" s="87">
        <v>1129.0160000000001</v>
      </c>
      <c r="F24" s="87">
        <v>30.178000000000001</v>
      </c>
      <c r="G24" s="87">
        <v>260.13900000000001</v>
      </c>
      <c r="H24" s="87">
        <v>1781.808</v>
      </c>
      <c r="I24" s="67"/>
    </row>
    <row r="25" spans="1:9">
      <c r="A25" s="49">
        <v>2009</v>
      </c>
      <c r="B25" s="87">
        <v>585.34500000000003</v>
      </c>
      <c r="C25" s="90">
        <v>0</v>
      </c>
      <c r="D25" s="90">
        <v>3.407</v>
      </c>
      <c r="E25" s="87">
        <v>1905.213</v>
      </c>
      <c r="F25" s="87">
        <v>22.42</v>
      </c>
      <c r="G25" s="87">
        <v>223.215</v>
      </c>
      <c r="H25" s="87">
        <v>2739.6</v>
      </c>
      <c r="I25" s="67"/>
    </row>
    <row r="26" spans="1:9">
      <c r="A26" s="49">
        <v>2010</v>
      </c>
      <c r="B26" s="87">
        <v>857.48199999999997</v>
      </c>
      <c r="C26" s="90">
        <v>92.975999999999999</v>
      </c>
      <c r="D26" s="90">
        <v>2.6850000000000001</v>
      </c>
      <c r="E26" s="87">
        <v>1331.9090000000001</v>
      </c>
      <c r="F26" s="87">
        <v>21.762</v>
      </c>
      <c r="G26" s="87">
        <v>190.697</v>
      </c>
      <c r="H26" s="87">
        <v>2497.511</v>
      </c>
      <c r="I26" s="67"/>
    </row>
    <row r="27" spans="1:9">
      <c r="A27" s="49">
        <v>2011</v>
      </c>
      <c r="B27" s="87">
        <v>291.15800000000002</v>
      </c>
      <c r="C27" s="90">
        <v>0</v>
      </c>
      <c r="D27" s="90">
        <v>2.4889999999999999</v>
      </c>
      <c r="E27" s="87">
        <v>881.35199999999998</v>
      </c>
      <c r="F27" s="87">
        <v>9.0220000000000002</v>
      </c>
      <c r="G27" s="87">
        <v>163.52199999999999</v>
      </c>
      <c r="H27" s="87">
        <v>1347.5429999999999</v>
      </c>
      <c r="I27" s="67"/>
    </row>
    <row r="28" spans="1:9">
      <c r="A28" s="49">
        <v>2012</v>
      </c>
      <c r="B28" s="87">
        <v>270.39400000000001</v>
      </c>
      <c r="C28" s="90">
        <v>0</v>
      </c>
      <c r="D28" s="90">
        <v>1.611</v>
      </c>
      <c r="E28" s="87">
        <v>726.08500000000004</v>
      </c>
      <c r="F28" s="87">
        <v>2.2200000000000002</v>
      </c>
      <c r="G28" s="87">
        <v>125.32899999999999</v>
      </c>
      <c r="H28" s="87">
        <v>1125.6389999999999</v>
      </c>
      <c r="I28" s="67"/>
    </row>
    <row r="29" spans="1:9">
      <c r="A29" s="49">
        <v>2013</v>
      </c>
      <c r="B29" s="87">
        <v>21.099</v>
      </c>
      <c r="C29" s="90">
        <v>0</v>
      </c>
      <c r="D29" s="90">
        <v>4.0000000000000001E-3</v>
      </c>
      <c r="E29" s="87">
        <v>650.41099999999994</v>
      </c>
      <c r="F29" s="87">
        <v>1.4419999999999999</v>
      </c>
      <c r="G29" s="87">
        <v>105.669</v>
      </c>
      <c r="H29" s="87">
        <v>778.625</v>
      </c>
      <c r="I29" s="67"/>
    </row>
    <row r="30" spans="1:9" s="262" customFormat="1">
      <c r="A30" s="268">
        <v>2014</v>
      </c>
      <c r="B30" s="265">
        <v>4.0220000000000002</v>
      </c>
      <c r="C30" s="113">
        <v>0</v>
      </c>
      <c r="D30" s="113">
        <v>4.0000000000000001E-3</v>
      </c>
      <c r="E30" s="265">
        <v>656.66200000000003</v>
      </c>
      <c r="F30" s="265">
        <v>0.94599999999999995</v>
      </c>
      <c r="G30" s="265">
        <v>81.156999999999996</v>
      </c>
      <c r="H30" s="265">
        <v>742.79100000000005</v>
      </c>
      <c r="I30" s="67"/>
    </row>
    <row r="31" spans="1:9">
      <c r="A31" s="268">
        <v>2015</v>
      </c>
      <c r="B31" s="265">
        <v>2.5</v>
      </c>
      <c r="C31" s="113">
        <v>0</v>
      </c>
      <c r="D31" s="113">
        <v>0.2</v>
      </c>
      <c r="E31" s="265">
        <v>639.79999999999995</v>
      </c>
      <c r="F31" s="265">
        <v>0</v>
      </c>
      <c r="G31" s="265">
        <v>60.8</v>
      </c>
      <c r="H31" s="265">
        <v>703.3</v>
      </c>
      <c r="I31" s="67"/>
    </row>
    <row r="32" spans="1:9" s="284" customFormat="1">
      <c r="A32" s="388">
        <v>2016</v>
      </c>
      <c r="B32" s="265">
        <v>1.4770000000000001</v>
      </c>
      <c r="C32" s="113">
        <v>0</v>
      </c>
      <c r="D32" s="113">
        <v>3.5000000000000003E-2</v>
      </c>
      <c r="E32" s="265">
        <v>373.61399999999998</v>
      </c>
      <c r="F32" s="265">
        <v>0</v>
      </c>
      <c r="G32" s="265">
        <v>47.307000000000002</v>
      </c>
      <c r="H32" s="265">
        <v>422.43299999999999</v>
      </c>
      <c r="I32" s="67"/>
    </row>
    <row r="33" spans="1:9" s="284" customFormat="1">
      <c r="A33" s="389">
        <v>2017</v>
      </c>
      <c r="B33" s="101">
        <v>0.49</v>
      </c>
      <c r="C33" s="102">
        <v>0</v>
      </c>
      <c r="D33" s="102">
        <v>0</v>
      </c>
      <c r="E33" s="101">
        <v>202.99799999999999</v>
      </c>
      <c r="F33" s="101">
        <v>0</v>
      </c>
      <c r="G33" s="101">
        <v>35.85</v>
      </c>
      <c r="H33" s="101">
        <v>239.33799999999999</v>
      </c>
      <c r="I33" s="67"/>
    </row>
    <row r="34" spans="1:9" s="178" customFormat="1" ht="21.75" customHeight="1">
      <c r="A34" s="298" t="s">
        <v>352</v>
      </c>
      <c r="B34" s="176"/>
      <c r="C34" s="176"/>
      <c r="D34" s="175"/>
      <c r="E34" s="212"/>
      <c r="F34" s="212"/>
      <c r="G34" s="212"/>
      <c r="H34" s="212"/>
    </row>
    <row r="35" spans="1:9" ht="14.4">
      <c r="A35" s="50"/>
      <c r="B35"/>
      <c r="C35"/>
      <c r="D35"/>
      <c r="E35"/>
      <c r="F35"/>
      <c r="G35"/>
      <c r="H35"/>
      <c r="I35"/>
    </row>
    <row r="36" spans="1:9" ht="14.4">
      <c r="A36" s="50"/>
      <c r="B36"/>
      <c r="C36"/>
      <c r="D36"/>
      <c r="E36"/>
      <c r="F36"/>
      <c r="G36"/>
      <c r="H36"/>
      <c r="I36"/>
    </row>
    <row r="37" spans="1:9" ht="14.4">
      <c r="A37" s="50"/>
      <c r="B37"/>
      <c r="C37"/>
      <c r="D37"/>
      <c r="E37"/>
      <c r="F37"/>
      <c r="G37"/>
      <c r="H37"/>
      <c r="I37"/>
    </row>
    <row r="38" spans="1:9" ht="14.4">
      <c r="A38" s="50"/>
      <c r="B38"/>
      <c r="C38"/>
      <c r="D38"/>
      <c r="E38"/>
      <c r="F38"/>
      <c r="G38"/>
      <c r="H38"/>
      <c r="I38"/>
    </row>
    <row r="39" spans="1:9" ht="14.4">
      <c r="A39" s="50"/>
      <c r="B39"/>
      <c r="C39"/>
      <c r="D39"/>
      <c r="E39"/>
      <c r="F39"/>
      <c r="G39"/>
      <c r="H39"/>
      <c r="I39"/>
    </row>
    <row r="40" spans="1:9" ht="14.4">
      <c r="A40" s="50"/>
      <c r="B40"/>
      <c r="C40"/>
      <c r="D40"/>
      <c r="E40"/>
      <c r="F40"/>
      <c r="G40"/>
      <c r="H40"/>
      <c r="I40"/>
    </row>
    <row r="41" spans="1:9" ht="14.4">
      <c r="A41" s="48"/>
      <c r="B41"/>
      <c r="C41"/>
      <c r="D41"/>
      <c r="E41"/>
      <c r="F41"/>
      <c r="G41"/>
      <c r="H41"/>
      <c r="I41"/>
    </row>
    <row r="42" spans="1:9" ht="14.4">
      <c r="A42" s="48"/>
      <c r="B42"/>
      <c r="C42"/>
      <c r="D42"/>
      <c r="E42"/>
      <c r="F42"/>
      <c r="G42"/>
      <c r="H42"/>
      <c r="I42"/>
    </row>
    <row r="43" spans="1:9" ht="14.4">
      <c r="A43" s="48"/>
      <c r="B43"/>
      <c r="C43"/>
      <c r="D43"/>
      <c r="E43"/>
      <c r="F43"/>
      <c r="G43"/>
      <c r="H43"/>
      <c r="I43"/>
    </row>
    <row r="44" spans="1:9" ht="14.4">
      <c r="A44" s="48"/>
      <c r="B44"/>
      <c r="C44"/>
      <c r="D44"/>
      <c r="E44"/>
      <c r="F44"/>
      <c r="G44"/>
      <c r="H44"/>
      <c r="I44"/>
    </row>
    <row r="45" spans="1:9" ht="14.4">
      <c r="A45" s="48"/>
      <c r="B45"/>
      <c r="C45"/>
      <c r="D45"/>
      <c r="E45"/>
      <c r="F45"/>
      <c r="G45"/>
      <c r="H45"/>
      <c r="I45"/>
    </row>
    <row r="46" spans="1:9" ht="14.4">
      <c r="A46" s="48"/>
      <c r="B46"/>
      <c r="C46"/>
      <c r="D46"/>
      <c r="E46"/>
      <c r="F46"/>
      <c r="G46"/>
      <c r="H46"/>
      <c r="I46"/>
    </row>
    <row r="47" spans="1:9" ht="14.4">
      <c r="A47" s="48"/>
      <c r="B47"/>
      <c r="C47"/>
      <c r="D47"/>
      <c r="E47"/>
      <c r="F47"/>
      <c r="G47"/>
      <c r="H47"/>
    </row>
    <row r="48" spans="1:9" ht="14.4">
      <c r="A48" s="48"/>
      <c r="B48"/>
      <c r="C48"/>
      <c r="D48"/>
      <c r="E48"/>
      <c r="F48"/>
      <c r="G48"/>
      <c r="H48"/>
    </row>
    <row r="49" spans="1:9">
      <c r="A49" s="164"/>
      <c r="B49" s="285"/>
      <c r="C49" s="285"/>
      <c r="D49" s="285"/>
      <c r="E49" s="285"/>
      <c r="F49" s="285"/>
      <c r="G49" s="285"/>
      <c r="H49" s="285"/>
    </row>
    <row r="50" spans="1:9">
      <c r="A50" s="48"/>
      <c r="B50" s="6"/>
      <c r="C50" s="6"/>
      <c r="D50" s="6"/>
      <c r="E50" s="6"/>
      <c r="F50" s="6"/>
      <c r="G50" s="6"/>
      <c r="H50" s="6"/>
    </row>
    <row r="51" spans="1:9">
      <c r="A51" s="48"/>
      <c r="B51" s="6"/>
      <c r="C51" s="6"/>
      <c r="D51" s="6"/>
      <c r="E51" s="6"/>
      <c r="F51" s="6"/>
      <c r="G51" s="6"/>
      <c r="H51" s="6"/>
    </row>
    <row r="52" spans="1:9">
      <c r="A52" s="48"/>
      <c r="B52" s="6"/>
      <c r="C52" s="6"/>
      <c r="D52" s="6"/>
      <c r="E52" s="6"/>
      <c r="F52" s="6"/>
      <c r="G52" s="6"/>
      <c r="H52" s="6"/>
    </row>
    <row r="53" spans="1:9">
      <c r="A53" s="48"/>
      <c r="B53" s="6"/>
      <c r="C53" s="6"/>
      <c r="D53" s="6"/>
      <c r="E53" s="6"/>
      <c r="F53" s="6"/>
      <c r="G53" s="6"/>
      <c r="H53" s="6"/>
    </row>
    <row r="54" spans="1:9">
      <c r="A54" s="164"/>
      <c r="B54" s="6"/>
      <c r="C54" s="6"/>
      <c r="D54" s="6"/>
      <c r="E54" s="6"/>
      <c r="F54" s="6"/>
      <c r="G54" s="6"/>
      <c r="H54" s="6"/>
    </row>
    <row r="55" spans="1:9">
      <c r="A55" s="164"/>
      <c r="B55" s="6"/>
      <c r="C55" s="6"/>
      <c r="D55" s="6"/>
      <c r="E55" s="6"/>
      <c r="F55" s="6"/>
      <c r="G55" s="6"/>
      <c r="H55" s="6"/>
    </row>
    <row r="56" spans="1:9">
      <c r="A56" s="164"/>
      <c r="B56" s="6"/>
      <c r="C56" s="6"/>
      <c r="D56" s="6"/>
      <c r="E56" s="6"/>
      <c r="F56" s="6"/>
      <c r="G56" s="6"/>
      <c r="H56" s="6"/>
    </row>
    <row r="57" spans="1:9">
      <c r="B57" s="6"/>
      <c r="C57" s="6"/>
      <c r="D57" s="6"/>
      <c r="E57" s="6"/>
      <c r="F57" s="6"/>
      <c r="G57" s="6"/>
      <c r="H57" s="6"/>
    </row>
    <row r="58" spans="1:9">
      <c r="B58" s="6"/>
      <c r="C58" s="6"/>
      <c r="D58" s="6"/>
      <c r="E58" s="6"/>
      <c r="F58" s="6"/>
      <c r="G58" s="6"/>
      <c r="H58" s="6"/>
      <c r="I58" s="51"/>
    </row>
    <row r="59" spans="1:9">
      <c r="B59" s="6"/>
      <c r="C59" s="6"/>
      <c r="D59" s="6"/>
      <c r="E59" s="6"/>
      <c r="F59" s="6"/>
      <c r="G59" s="6"/>
      <c r="H59" s="6"/>
    </row>
    <row r="60" spans="1:9">
      <c r="A60" s="51"/>
      <c r="B60" s="6"/>
      <c r="C60" s="6"/>
      <c r="D60" s="6"/>
      <c r="E60" s="6"/>
      <c r="F60" s="6"/>
      <c r="G60" s="6"/>
      <c r="H60" s="6"/>
    </row>
    <row r="61" spans="1:9">
      <c r="A61" s="51"/>
      <c r="B61" s="6"/>
      <c r="C61" s="6"/>
      <c r="D61" s="6"/>
      <c r="E61" s="6"/>
      <c r="F61" s="6"/>
      <c r="G61" s="6"/>
      <c r="H61" s="6"/>
    </row>
    <row r="62" spans="1:9">
      <c r="A62" s="51"/>
      <c r="B62" s="6"/>
      <c r="C62" s="6"/>
      <c r="D62" s="6"/>
      <c r="E62" s="6"/>
      <c r="F62" s="6"/>
      <c r="G62" s="6"/>
      <c r="H62" s="6"/>
    </row>
    <row r="63" spans="1:9">
      <c r="A63" s="51"/>
      <c r="B63" s="6"/>
      <c r="C63" s="6"/>
      <c r="D63" s="6"/>
      <c r="E63" s="6"/>
      <c r="F63" s="6"/>
      <c r="G63" s="6"/>
      <c r="H63" s="6"/>
    </row>
    <row r="64" spans="1:9">
      <c r="A64" s="51"/>
      <c r="B64" s="6"/>
      <c r="C64" s="6"/>
      <c r="D64" s="6"/>
      <c r="E64" s="6"/>
      <c r="F64" s="6"/>
      <c r="G64" s="6"/>
      <c r="H64" s="6"/>
    </row>
    <row r="65" spans="1:8">
      <c r="A65" s="51"/>
      <c r="B65" s="6"/>
      <c r="C65" s="6"/>
      <c r="D65" s="6"/>
      <c r="E65" s="6"/>
      <c r="F65" s="6"/>
      <c r="G65" s="6"/>
      <c r="H65" s="6"/>
    </row>
    <row r="66" spans="1:8">
      <c r="A66" s="51"/>
    </row>
    <row r="67" spans="1:8">
      <c r="A67" s="51"/>
    </row>
    <row r="68" spans="1:8">
      <c r="A68" s="51"/>
    </row>
    <row r="69" spans="1:8">
      <c r="A69" s="51"/>
    </row>
    <row r="70" spans="1:8">
      <c r="A70" s="51"/>
    </row>
    <row r="71" spans="1:8">
      <c r="A71" s="51"/>
    </row>
    <row r="72" spans="1:8">
      <c r="A72" s="51"/>
    </row>
    <row r="73" spans="1:8">
      <c r="A73" s="51"/>
    </row>
    <row r="74" spans="1:8">
      <c r="A74" s="51"/>
    </row>
    <row r="75" spans="1:8">
      <c r="A75" s="51"/>
    </row>
    <row r="76" spans="1:8">
      <c r="A76" s="51"/>
    </row>
    <row r="77" spans="1:8">
      <c r="A77" s="51"/>
    </row>
    <row r="78" spans="1:8">
      <c r="A78" s="51"/>
    </row>
    <row r="79" spans="1:8">
      <c r="A79" s="51"/>
    </row>
    <row r="80" spans="1:8">
      <c r="A80" s="51"/>
    </row>
    <row r="81" spans="1:1">
      <c r="A81" s="51"/>
    </row>
    <row r="82" spans="1:1">
      <c r="A82" s="51"/>
    </row>
    <row r="83" spans="1:1">
      <c r="A83" s="51"/>
    </row>
    <row r="84" spans="1:1">
      <c r="A84" s="51"/>
    </row>
    <row r="85" spans="1:1">
      <c r="A85" s="51"/>
    </row>
    <row r="86" spans="1:1">
      <c r="A86" s="51"/>
    </row>
    <row r="87" spans="1:1">
      <c r="A87" s="51"/>
    </row>
    <row r="92" spans="1:1">
      <c r="A92" s="51"/>
    </row>
    <row r="93" spans="1:1">
      <c r="A93" s="51"/>
    </row>
    <row r="94" spans="1:1">
      <c r="A94" s="51"/>
    </row>
    <row r="95" spans="1:1">
      <c r="A95" s="51"/>
    </row>
    <row r="96" spans="1:1">
      <c r="A96" s="51"/>
    </row>
    <row r="97" spans="1:1">
      <c r="A97" s="51"/>
    </row>
    <row r="98" spans="1:1">
      <c r="A98" s="51"/>
    </row>
    <row r="99" spans="1:1">
      <c r="A99" s="51"/>
    </row>
    <row r="100" spans="1:1">
      <c r="A100" s="51"/>
    </row>
    <row r="101" spans="1:1">
      <c r="A101" s="51"/>
    </row>
    <row r="102" spans="1:1">
      <c r="A102" s="51"/>
    </row>
    <row r="103" spans="1:1">
      <c r="A103" s="51"/>
    </row>
    <row r="104" spans="1:1">
      <c r="A104" s="51"/>
    </row>
    <row r="105" spans="1:1">
      <c r="A105" s="51"/>
    </row>
    <row r="106" spans="1:1">
      <c r="A106" s="51"/>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sheetData>
  <customSheetViews>
    <customSheetView guid="{BCE7549A-454A-4A8A-98C7-4BDEDB358CFF}" showPageBreaks="1" printArea="1">
      <pane xSplit="1" ySplit="5" topLeftCell="H6" activePane="bottomRight" state="frozen"/>
      <selection pane="bottomRight" activeCell="M28" sqref="M28"/>
      <pageMargins left="1.39" right="0.52" top="0.75" bottom="0.75" header="0.3" footer="0.3"/>
      <pageSetup paperSize="9" orientation="landscape" cellComments="atEnd" r:id="rId1"/>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2"/>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3"/>
    </customSheetView>
    <customSheetView guid="{4BF1318B-7664-4522-8F8E-8760686D9B62}" showPageBreaks="1" printArea="1">
      <selection activeCell="C35" sqref="C35"/>
      <pageMargins left="0.54" right="0.52" top="0.75" bottom="0.75" header="0.3" footer="0.3"/>
      <pageSetup paperSize="9" orientation="landscape" cellComments="atEnd" r:id="rId4"/>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5"/>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7"/>
    </customSheetView>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8"/>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5B0973C1-612D-4EF0-8403-D5E17CCF2862}" topLeftCell="A7">
      <selection activeCell="C35" sqref="C35"/>
      <pageMargins left="0.54" right="0.52" top="0.75" bottom="0.75" header="0.3" footer="0.3"/>
      <pageSetup paperSize="9" orientation="landscape" cellComments="atEnd" r:id="rId10"/>
    </customSheetView>
    <customSheetView guid="{81E9E895-8097-47A0-8CEF-38F337CB42F5}" topLeftCell="A7">
      <selection activeCell="C35" sqref="C35"/>
      <pageMargins left="0.54" right="0.52" top="0.75" bottom="0.75" header="0.3" footer="0.3"/>
      <pageSetup paperSize="9" orientation="landscape" cellComments="atEnd" r:id="rId11"/>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4"/>
    </customSheetView>
    <customSheetView guid="{D3FE92BD-39BB-4D6C-950E-40B1D101AEA4}">
      <pane xSplit="1" ySplit="5" topLeftCell="B6" activePane="bottomRight" state="frozen"/>
      <selection pane="bottomRight" activeCell="B21" sqref="B21:H32"/>
      <pageMargins left="1.39" right="0.52" top="0.75" bottom="0.75" header="0.3" footer="0.3"/>
      <pageSetup paperSize="9" orientation="landscape" cellComments="atEnd" r:id="rId15"/>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6"/>
    </customSheetView>
  </customSheetViews>
  <mergeCells count="3">
    <mergeCell ref="A2:H2"/>
    <mergeCell ref="A3:H3"/>
    <mergeCell ref="A1:H1"/>
  </mergeCells>
  <pageMargins left="1.39" right="0.52" top="0.75" bottom="0.75" header="0.3" footer="0.3"/>
  <pageSetup paperSize="9" orientation="landscape" cellComments="atEnd"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Normal="100" workbookViewId="0">
      <pane xSplit="1" ySplit="7" topLeftCell="B38" activePane="bottomRight" state="frozen"/>
      <selection pane="topRight" activeCell="B1" sqref="B1"/>
      <selection pane="bottomLeft" activeCell="A8" sqref="A8"/>
      <selection pane="bottomRight" activeCell="F60" sqref="F60"/>
    </sheetView>
  </sheetViews>
  <sheetFormatPr defaultColWidth="9.109375" defaultRowHeight="13.2"/>
  <cols>
    <col min="1" max="1" width="12.44140625" style="5" customWidth="1"/>
    <col min="2" max="2" width="12.33203125" style="5" customWidth="1"/>
    <col min="3" max="3" width="14.5546875" style="5" bestFit="1" customWidth="1"/>
    <col min="4" max="4" width="9.109375" style="5" customWidth="1"/>
    <col min="5" max="5" width="10.109375" style="5" customWidth="1"/>
    <col min="6" max="6" width="16" style="5" customWidth="1"/>
    <col min="7" max="7" width="9" style="5" customWidth="1"/>
    <col min="8" max="9" width="11.33203125" style="5" customWidth="1"/>
    <col min="10" max="10" width="9.6640625" style="5" customWidth="1"/>
    <col min="11" max="11" width="11.33203125" style="5" customWidth="1"/>
    <col min="12" max="12" width="8.5546875" style="5" customWidth="1"/>
    <col min="13" max="13" width="11.33203125" style="5" customWidth="1"/>
    <col min="14" max="14" width="9" style="5" customWidth="1"/>
    <col min="15" max="15" width="11" style="5" customWidth="1"/>
    <col min="16" max="16384" width="9.109375" style="5"/>
  </cols>
  <sheetData>
    <row r="1" spans="1:16" s="80" customFormat="1">
      <c r="A1" s="422" t="s">
        <v>319</v>
      </c>
      <c r="B1" s="422"/>
      <c r="C1" s="422"/>
      <c r="D1" s="422"/>
      <c r="E1" s="422"/>
      <c r="F1" s="422"/>
      <c r="G1" s="422"/>
      <c r="H1" s="422"/>
      <c r="I1" s="422"/>
      <c r="J1" s="422"/>
      <c r="K1" s="422"/>
      <c r="L1" s="422"/>
      <c r="M1" s="422"/>
      <c r="N1" s="422"/>
      <c r="O1" s="422"/>
      <c r="P1" s="422"/>
    </row>
    <row r="2" spans="1:16" s="80" customFormat="1">
      <c r="A2" s="422" t="s">
        <v>98</v>
      </c>
      <c r="B2" s="422"/>
      <c r="C2" s="422"/>
      <c r="D2" s="422"/>
      <c r="E2" s="422"/>
      <c r="F2" s="422"/>
      <c r="G2" s="422"/>
      <c r="H2" s="422"/>
      <c r="I2" s="422"/>
      <c r="J2" s="422"/>
      <c r="K2" s="422"/>
      <c r="L2" s="422"/>
      <c r="M2" s="422"/>
      <c r="N2" s="422"/>
      <c r="O2" s="422"/>
      <c r="P2" s="422"/>
    </row>
    <row r="3" spans="1:16" s="80" customFormat="1">
      <c r="A3" s="422" t="s">
        <v>489</v>
      </c>
      <c r="B3" s="422"/>
      <c r="C3" s="422"/>
      <c r="D3" s="422"/>
      <c r="E3" s="422"/>
      <c r="F3" s="422"/>
      <c r="G3" s="422"/>
      <c r="H3" s="422"/>
      <c r="I3" s="422"/>
      <c r="J3" s="422"/>
      <c r="K3" s="422"/>
      <c r="L3" s="422"/>
      <c r="M3" s="422"/>
      <c r="N3" s="422"/>
      <c r="O3" s="422"/>
      <c r="P3" s="422"/>
    </row>
    <row r="4" spans="1:16" ht="17.25" customHeight="1">
      <c r="A4" s="170"/>
      <c r="B4" s="170"/>
      <c r="C4" s="170"/>
      <c r="D4" s="170"/>
      <c r="E4" s="170"/>
      <c r="F4" s="170"/>
      <c r="G4" s="170"/>
      <c r="H4" s="170"/>
      <c r="I4" s="170"/>
      <c r="J4" s="170"/>
    </row>
    <row r="5" spans="1:16">
      <c r="A5" s="406" t="s">
        <v>422</v>
      </c>
      <c r="B5" s="423" t="s">
        <v>535</v>
      </c>
      <c r="C5" s="423"/>
      <c r="D5" s="423"/>
      <c r="E5" s="424"/>
      <c r="F5" s="411" t="s">
        <v>97</v>
      </c>
      <c r="G5" s="423"/>
      <c r="H5" s="423"/>
      <c r="I5" s="423"/>
      <c r="J5" s="423"/>
      <c r="K5" s="423"/>
      <c r="L5" s="423"/>
      <c r="M5" s="423"/>
      <c r="N5" s="423"/>
      <c r="O5" s="423"/>
      <c r="P5" s="424"/>
    </row>
    <row r="6" spans="1:16" ht="14.4" customHeight="1">
      <c r="A6" s="407"/>
      <c r="B6" s="425" t="s">
        <v>510</v>
      </c>
      <c r="C6" s="406" t="s">
        <v>90</v>
      </c>
      <c r="D6" s="406" t="s">
        <v>91</v>
      </c>
      <c r="E6" s="406" t="s">
        <v>92</v>
      </c>
      <c r="F6" s="410" t="s">
        <v>94</v>
      </c>
      <c r="G6" s="410"/>
      <c r="H6" s="171" t="s">
        <v>95</v>
      </c>
      <c r="I6" s="410" t="s">
        <v>96</v>
      </c>
      <c r="J6" s="410"/>
      <c r="K6" s="410" t="s">
        <v>79</v>
      </c>
      <c r="L6" s="410"/>
      <c r="M6" s="410"/>
      <c r="N6" s="410"/>
      <c r="O6" s="410"/>
      <c r="P6" s="410"/>
    </row>
    <row r="7" spans="1:16" ht="55.2" customHeight="1">
      <c r="A7" s="407"/>
      <c r="B7" s="426"/>
      <c r="C7" s="407"/>
      <c r="D7" s="407"/>
      <c r="E7" s="407"/>
      <c r="F7" s="406" t="s">
        <v>88</v>
      </c>
      <c r="G7" s="406" t="s">
        <v>89</v>
      </c>
      <c r="H7" s="406" t="s">
        <v>93</v>
      </c>
      <c r="I7" s="406" t="s">
        <v>88</v>
      </c>
      <c r="J7" s="406" t="s">
        <v>89</v>
      </c>
      <c r="K7" s="410" t="s">
        <v>151</v>
      </c>
      <c r="L7" s="410"/>
      <c r="M7" s="410" t="s">
        <v>152</v>
      </c>
      <c r="N7" s="410"/>
      <c r="O7" s="410" t="s">
        <v>153</v>
      </c>
      <c r="P7" s="410"/>
    </row>
    <row r="8" spans="1:16" ht="25.5" customHeight="1">
      <c r="A8" s="408"/>
      <c r="B8" s="427"/>
      <c r="C8" s="408"/>
      <c r="D8" s="408"/>
      <c r="E8" s="408"/>
      <c r="F8" s="408"/>
      <c r="G8" s="408"/>
      <c r="H8" s="408"/>
      <c r="I8" s="408"/>
      <c r="J8" s="408"/>
      <c r="K8" s="171" t="s">
        <v>88</v>
      </c>
      <c r="L8" s="171" t="s">
        <v>89</v>
      </c>
      <c r="M8" s="171" t="s">
        <v>88</v>
      </c>
      <c r="N8" s="171" t="s">
        <v>89</v>
      </c>
      <c r="O8" s="171" t="s">
        <v>88</v>
      </c>
      <c r="P8" s="171" t="s">
        <v>89</v>
      </c>
    </row>
    <row r="9" spans="1:16">
      <c r="A9" s="54">
        <v>1965</v>
      </c>
      <c r="B9" s="219">
        <v>4.75</v>
      </c>
      <c r="C9" s="55" t="s">
        <v>394</v>
      </c>
      <c r="D9" s="55" t="s">
        <v>394</v>
      </c>
      <c r="E9" s="55" t="s">
        <v>394</v>
      </c>
      <c r="F9" s="55" t="s">
        <v>394</v>
      </c>
      <c r="G9" s="219">
        <v>7</v>
      </c>
      <c r="H9" s="55" t="s">
        <v>394</v>
      </c>
      <c r="I9" s="55" t="s">
        <v>394</v>
      </c>
      <c r="J9" s="219">
        <v>3.5</v>
      </c>
      <c r="K9" s="214" t="s">
        <v>455</v>
      </c>
      <c r="L9" s="213">
        <v>4</v>
      </c>
      <c r="M9" s="213" t="s">
        <v>456</v>
      </c>
      <c r="N9" s="213">
        <v>4.5</v>
      </c>
      <c r="O9" s="213" t="s">
        <v>457</v>
      </c>
      <c r="P9" s="214">
        <v>5</v>
      </c>
    </row>
    <row r="10" spans="1:16">
      <c r="A10" s="14">
        <v>1966</v>
      </c>
      <c r="B10" s="215">
        <v>6</v>
      </c>
      <c r="C10" s="114">
        <v>6</v>
      </c>
      <c r="D10" s="53" t="s">
        <v>394</v>
      </c>
      <c r="E10" s="53" t="s">
        <v>394</v>
      </c>
      <c r="F10" s="215" t="s">
        <v>99</v>
      </c>
      <c r="G10" s="215">
        <v>7.75</v>
      </c>
      <c r="H10" s="53" t="s">
        <v>394</v>
      </c>
      <c r="I10" s="53" t="s">
        <v>394</v>
      </c>
      <c r="J10" s="215">
        <v>3.5</v>
      </c>
      <c r="K10" s="215" t="s">
        <v>455</v>
      </c>
      <c r="L10" s="21">
        <v>4</v>
      </c>
      <c r="M10" s="21" t="s">
        <v>456</v>
      </c>
      <c r="N10" s="21">
        <v>4.5</v>
      </c>
      <c r="O10" s="21" t="s">
        <v>457</v>
      </c>
      <c r="P10" s="215">
        <v>5</v>
      </c>
    </row>
    <row r="11" spans="1:16">
      <c r="A11" s="14">
        <v>1967</v>
      </c>
      <c r="B11" s="215">
        <v>6.1</v>
      </c>
      <c r="C11" s="114">
        <v>6.5</v>
      </c>
      <c r="D11" s="53" t="s">
        <v>394</v>
      </c>
      <c r="E11" s="53" t="s">
        <v>394</v>
      </c>
      <c r="F11" s="215" t="s">
        <v>100</v>
      </c>
      <c r="G11" s="215">
        <v>7.63</v>
      </c>
      <c r="H11" s="53" t="s">
        <v>394</v>
      </c>
      <c r="I11" s="215" t="s">
        <v>132</v>
      </c>
      <c r="J11" s="215">
        <v>3.5</v>
      </c>
      <c r="K11" s="215" t="s">
        <v>186</v>
      </c>
      <c r="L11" s="21">
        <v>4</v>
      </c>
      <c r="M11" s="23" t="s">
        <v>187</v>
      </c>
      <c r="N11" s="21">
        <v>4.38</v>
      </c>
      <c r="O11" s="21" t="s">
        <v>210</v>
      </c>
      <c r="P11" s="215">
        <v>4.88</v>
      </c>
    </row>
    <row r="12" spans="1:16">
      <c r="A12" s="14">
        <v>1968</v>
      </c>
      <c r="B12" s="215">
        <v>5.12</v>
      </c>
      <c r="C12" s="114">
        <v>6</v>
      </c>
      <c r="D12" s="215">
        <v>4.75</v>
      </c>
      <c r="E12" s="53" t="s">
        <v>394</v>
      </c>
      <c r="F12" s="215" t="s">
        <v>101</v>
      </c>
      <c r="G12" s="215">
        <v>7.5</v>
      </c>
      <c r="H12" s="53" t="s">
        <v>394</v>
      </c>
      <c r="I12" s="215" t="s">
        <v>133</v>
      </c>
      <c r="J12" s="215">
        <v>3.75</v>
      </c>
      <c r="K12" s="215" t="s">
        <v>185</v>
      </c>
      <c r="L12" s="21">
        <v>4.5</v>
      </c>
      <c r="M12" s="23" t="s">
        <v>188</v>
      </c>
      <c r="N12" s="21">
        <v>5</v>
      </c>
      <c r="O12" s="21" t="s">
        <v>211</v>
      </c>
      <c r="P12" s="215">
        <v>5.63</v>
      </c>
    </row>
    <row r="13" spans="1:16">
      <c r="A13" s="14">
        <v>1969</v>
      </c>
      <c r="B13" s="215">
        <v>5.12</v>
      </c>
      <c r="C13" s="114">
        <v>6</v>
      </c>
      <c r="D13" s="215">
        <v>4.25</v>
      </c>
      <c r="E13" s="53" t="s">
        <v>394</v>
      </c>
      <c r="F13" s="215" t="s">
        <v>453</v>
      </c>
      <c r="G13" s="215">
        <v>8</v>
      </c>
      <c r="H13" s="53" t="s">
        <v>394</v>
      </c>
      <c r="I13" s="215" t="s">
        <v>134</v>
      </c>
      <c r="J13" s="215">
        <v>4.5</v>
      </c>
      <c r="K13" s="215" t="s">
        <v>184</v>
      </c>
      <c r="L13" s="21">
        <v>4.88</v>
      </c>
      <c r="M13" s="23" t="s">
        <v>188</v>
      </c>
      <c r="N13" s="21">
        <v>5</v>
      </c>
      <c r="O13" s="21" t="s">
        <v>211</v>
      </c>
      <c r="P13" s="215">
        <v>5.63</v>
      </c>
    </row>
    <row r="14" spans="1:16">
      <c r="A14" s="14">
        <v>1970</v>
      </c>
      <c r="B14" s="215">
        <v>5.32</v>
      </c>
      <c r="C14" s="114">
        <v>6</v>
      </c>
      <c r="D14" s="215">
        <v>4.25</v>
      </c>
      <c r="E14" s="53" t="s">
        <v>394</v>
      </c>
      <c r="F14" s="215" t="s">
        <v>99</v>
      </c>
      <c r="G14" s="215">
        <v>7.75</v>
      </c>
      <c r="H14" s="53" t="s">
        <v>394</v>
      </c>
      <c r="I14" s="215" t="s">
        <v>135</v>
      </c>
      <c r="J14" s="215">
        <v>4.88</v>
      </c>
      <c r="K14" s="215" t="s">
        <v>183</v>
      </c>
      <c r="L14" s="21">
        <v>6</v>
      </c>
      <c r="M14" s="23" t="s">
        <v>189</v>
      </c>
      <c r="N14" s="21">
        <v>6.75</v>
      </c>
      <c r="O14" s="21" t="s">
        <v>212</v>
      </c>
      <c r="P14" s="215">
        <v>6.88</v>
      </c>
    </row>
    <row r="15" spans="1:16">
      <c r="A15" s="14">
        <v>1971</v>
      </c>
      <c r="B15" s="215">
        <v>4.87</v>
      </c>
      <c r="C15" s="114">
        <v>5</v>
      </c>
      <c r="D15" s="215">
        <v>3.5</v>
      </c>
      <c r="E15" s="53" t="s">
        <v>394</v>
      </c>
      <c r="F15" s="215" t="s">
        <v>102</v>
      </c>
      <c r="G15" s="215">
        <v>7.38</v>
      </c>
      <c r="H15" s="53" t="s">
        <v>394</v>
      </c>
      <c r="I15" s="215" t="s">
        <v>136</v>
      </c>
      <c r="J15" s="215">
        <v>4.63</v>
      </c>
      <c r="K15" s="215" t="s">
        <v>182</v>
      </c>
      <c r="L15" s="21">
        <v>5</v>
      </c>
      <c r="M15" s="23" t="s">
        <v>190</v>
      </c>
      <c r="N15" s="21">
        <v>5.5</v>
      </c>
      <c r="O15" s="21" t="s">
        <v>213</v>
      </c>
      <c r="P15" s="215">
        <v>6.13</v>
      </c>
    </row>
    <row r="16" spans="1:16">
      <c r="A16" s="14">
        <v>1972</v>
      </c>
      <c r="B16" s="215">
        <v>3.31</v>
      </c>
      <c r="C16" s="114">
        <v>5</v>
      </c>
      <c r="D16" s="215">
        <v>2.75</v>
      </c>
      <c r="E16" s="53" t="s">
        <v>394</v>
      </c>
      <c r="F16" s="215" t="s">
        <v>103</v>
      </c>
      <c r="G16" s="215">
        <v>6.88</v>
      </c>
      <c r="H16" s="53" t="s">
        <v>394</v>
      </c>
      <c r="I16" s="215" t="s">
        <v>137</v>
      </c>
      <c r="J16" s="215">
        <v>3.88</v>
      </c>
      <c r="K16" s="215" t="s">
        <v>138</v>
      </c>
      <c r="L16" s="21">
        <v>4</v>
      </c>
      <c r="M16" s="23" t="s">
        <v>191</v>
      </c>
      <c r="N16" s="21">
        <v>4.25</v>
      </c>
      <c r="O16" s="21" t="s">
        <v>214</v>
      </c>
      <c r="P16" s="215">
        <v>5</v>
      </c>
    </row>
    <row r="17" spans="1:16">
      <c r="A17" s="14">
        <v>1973</v>
      </c>
      <c r="B17" s="215">
        <v>5.79</v>
      </c>
      <c r="C17" s="114">
        <v>6</v>
      </c>
      <c r="D17" s="215">
        <v>3.5</v>
      </c>
      <c r="E17" s="53" t="s">
        <v>394</v>
      </c>
      <c r="F17" s="215" t="s">
        <v>104</v>
      </c>
      <c r="G17" s="215">
        <v>9.1300000000000008</v>
      </c>
      <c r="H17" s="53" t="s">
        <v>394</v>
      </c>
      <c r="I17" s="215" t="s">
        <v>138</v>
      </c>
      <c r="J17" s="215">
        <v>4</v>
      </c>
      <c r="K17" s="215" t="s">
        <v>181</v>
      </c>
      <c r="L17" s="21">
        <v>8.8800000000000008</v>
      </c>
      <c r="M17" s="23" t="s">
        <v>192</v>
      </c>
      <c r="N17" s="21">
        <v>9</v>
      </c>
      <c r="O17" s="21" t="s">
        <v>192</v>
      </c>
      <c r="P17" s="215">
        <v>9</v>
      </c>
    </row>
    <row r="18" spans="1:16">
      <c r="A18" s="14">
        <v>1974</v>
      </c>
      <c r="B18" s="215">
        <v>4.92</v>
      </c>
      <c r="C18" s="114">
        <v>6</v>
      </c>
      <c r="D18" s="215">
        <v>3.25</v>
      </c>
      <c r="E18" s="53" t="s">
        <v>394</v>
      </c>
      <c r="F18" s="215" t="s">
        <v>105</v>
      </c>
      <c r="G18" s="215">
        <v>9.1300000000000008</v>
      </c>
      <c r="H18" s="53" t="s">
        <v>394</v>
      </c>
      <c r="I18" s="215" t="s">
        <v>138</v>
      </c>
      <c r="J18" s="215">
        <v>4</v>
      </c>
      <c r="K18" s="215" t="s">
        <v>180</v>
      </c>
      <c r="L18" s="21">
        <v>5.75</v>
      </c>
      <c r="M18" s="23" t="s">
        <v>193</v>
      </c>
      <c r="N18" s="21">
        <v>6</v>
      </c>
      <c r="O18" s="21" t="s">
        <v>215</v>
      </c>
      <c r="P18" s="215">
        <v>6.5</v>
      </c>
    </row>
    <row r="19" spans="1:16">
      <c r="A19" s="14">
        <v>1975</v>
      </c>
      <c r="B19" s="215">
        <v>3.99</v>
      </c>
      <c r="C19" s="114">
        <v>6</v>
      </c>
      <c r="D19" s="215">
        <v>3</v>
      </c>
      <c r="E19" s="53" t="s">
        <v>394</v>
      </c>
      <c r="F19" s="215" t="s">
        <v>106</v>
      </c>
      <c r="G19" s="215">
        <v>8.25</v>
      </c>
      <c r="H19" s="53" t="s">
        <v>394</v>
      </c>
      <c r="I19" s="215" t="s">
        <v>137</v>
      </c>
      <c r="J19" s="215">
        <v>3.06</v>
      </c>
      <c r="K19" s="215" t="s">
        <v>179</v>
      </c>
      <c r="L19" s="21">
        <v>4.75</v>
      </c>
      <c r="M19" s="23" t="s">
        <v>182</v>
      </c>
      <c r="N19" s="21">
        <v>5</v>
      </c>
      <c r="O19" s="21" t="s">
        <v>216</v>
      </c>
      <c r="P19" s="215">
        <v>5.25</v>
      </c>
    </row>
    <row r="20" spans="1:16">
      <c r="A20" s="14">
        <v>1976</v>
      </c>
      <c r="B20" s="215">
        <v>3.97</v>
      </c>
      <c r="C20" s="114">
        <v>6</v>
      </c>
      <c r="D20" s="215">
        <v>3</v>
      </c>
      <c r="E20" s="53" t="s">
        <v>394</v>
      </c>
      <c r="F20" s="215" t="s">
        <v>107</v>
      </c>
      <c r="G20" s="215">
        <v>7.75</v>
      </c>
      <c r="H20" s="53" t="s">
        <v>394</v>
      </c>
      <c r="I20" s="215" t="s">
        <v>137</v>
      </c>
      <c r="J20" s="215">
        <v>3.75</v>
      </c>
      <c r="K20" s="215" t="s">
        <v>178</v>
      </c>
      <c r="L20" s="21">
        <v>3.5</v>
      </c>
      <c r="M20" s="23" t="s">
        <v>186</v>
      </c>
      <c r="N20" s="21">
        <v>4</v>
      </c>
      <c r="O20" s="21" t="s">
        <v>216</v>
      </c>
      <c r="P20" s="215">
        <v>5</v>
      </c>
    </row>
    <row r="21" spans="1:16" ht="15.75" customHeight="1">
      <c r="A21" s="14">
        <v>1977</v>
      </c>
      <c r="B21" s="215">
        <v>3.93</v>
      </c>
      <c r="C21" s="114">
        <v>6</v>
      </c>
      <c r="D21" s="215">
        <v>3</v>
      </c>
      <c r="E21" s="53" t="s">
        <v>394</v>
      </c>
      <c r="F21" s="215" t="s">
        <v>107</v>
      </c>
      <c r="G21" s="215">
        <v>8.25</v>
      </c>
      <c r="H21" s="53" t="s">
        <v>394</v>
      </c>
      <c r="I21" s="215" t="s">
        <v>137</v>
      </c>
      <c r="J21" s="215">
        <v>3.25</v>
      </c>
      <c r="K21" s="215" t="s">
        <v>177</v>
      </c>
      <c r="L21" s="21">
        <v>5.5</v>
      </c>
      <c r="M21" s="23" t="s">
        <v>194</v>
      </c>
      <c r="N21" s="21">
        <v>6.25</v>
      </c>
      <c r="O21" s="21" t="s">
        <v>217</v>
      </c>
      <c r="P21" s="215">
        <v>6.5</v>
      </c>
    </row>
    <row r="22" spans="1:16">
      <c r="A22" s="14">
        <v>1978</v>
      </c>
      <c r="B22" s="215">
        <v>3.21</v>
      </c>
      <c r="C22" s="114">
        <v>6</v>
      </c>
      <c r="D22" s="215">
        <v>3</v>
      </c>
      <c r="E22" s="53" t="s">
        <v>394</v>
      </c>
      <c r="F22" s="215" t="s">
        <v>108</v>
      </c>
      <c r="G22" s="215">
        <v>8.5</v>
      </c>
      <c r="H22" s="53" t="s">
        <v>394</v>
      </c>
      <c r="I22" s="215" t="s">
        <v>137</v>
      </c>
      <c r="J22" s="215">
        <v>3.25</v>
      </c>
      <c r="K22" s="215" t="s">
        <v>176</v>
      </c>
      <c r="L22" s="21">
        <v>5.5</v>
      </c>
      <c r="M22" s="23" t="s">
        <v>195</v>
      </c>
      <c r="N22" s="21">
        <v>6.38</v>
      </c>
      <c r="O22" s="21" t="s">
        <v>218</v>
      </c>
      <c r="P22" s="215">
        <v>7</v>
      </c>
    </row>
    <row r="23" spans="1:16">
      <c r="A23" s="14">
        <v>1979</v>
      </c>
      <c r="B23" s="215">
        <v>3.1</v>
      </c>
      <c r="C23" s="114">
        <v>6</v>
      </c>
      <c r="D23" s="215">
        <v>3</v>
      </c>
      <c r="E23" s="53" t="s">
        <v>394</v>
      </c>
      <c r="F23" s="215" t="s">
        <v>109</v>
      </c>
      <c r="G23" s="215">
        <v>10</v>
      </c>
      <c r="H23" s="53" t="s">
        <v>394</v>
      </c>
      <c r="I23" s="215" t="s">
        <v>137</v>
      </c>
      <c r="J23" s="215">
        <v>3</v>
      </c>
      <c r="K23" s="215" t="s">
        <v>175</v>
      </c>
      <c r="L23" s="21">
        <v>7.75</v>
      </c>
      <c r="M23" s="23" t="s">
        <v>196</v>
      </c>
      <c r="N23" s="21">
        <v>7.88</v>
      </c>
      <c r="O23" s="21" t="s">
        <v>218</v>
      </c>
      <c r="P23" s="215">
        <v>8</v>
      </c>
    </row>
    <row r="24" spans="1:16">
      <c r="A24" s="14">
        <v>1980</v>
      </c>
      <c r="B24" s="215">
        <v>3.07</v>
      </c>
      <c r="C24" s="114">
        <v>6</v>
      </c>
      <c r="D24" s="215">
        <v>3</v>
      </c>
      <c r="E24" s="53" t="s">
        <v>394</v>
      </c>
      <c r="F24" s="215" t="s">
        <v>110</v>
      </c>
      <c r="G24" s="215">
        <v>11</v>
      </c>
      <c r="H24" s="53" t="s">
        <v>394</v>
      </c>
      <c r="I24" s="215" t="s">
        <v>137</v>
      </c>
      <c r="J24" s="215">
        <v>3.25</v>
      </c>
      <c r="K24" s="215" t="s">
        <v>174</v>
      </c>
      <c r="L24" s="21">
        <v>7.62</v>
      </c>
      <c r="M24" s="23" t="s">
        <v>197</v>
      </c>
      <c r="N24" s="21">
        <v>7.88</v>
      </c>
      <c r="O24" s="21" t="s">
        <v>197</v>
      </c>
      <c r="P24" s="215">
        <v>8.25</v>
      </c>
    </row>
    <row r="25" spans="1:16">
      <c r="A25" s="14">
        <v>1981</v>
      </c>
      <c r="B25" s="215">
        <v>3.05</v>
      </c>
      <c r="C25" s="114">
        <v>6</v>
      </c>
      <c r="D25" s="215">
        <v>3</v>
      </c>
      <c r="E25" s="53" t="s">
        <v>394</v>
      </c>
      <c r="F25" s="215" t="s">
        <v>111</v>
      </c>
      <c r="G25" s="215">
        <v>11.25</v>
      </c>
      <c r="H25" s="53" t="s">
        <v>394</v>
      </c>
      <c r="I25" s="215" t="s">
        <v>139</v>
      </c>
      <c r="J25" s="215">
        <v>3.75</v>
      </c>
      <c r="K25" s="215" t="s">
        <v>173</v>
      </c>
      <c r="L25" s="21">
        <v>8</v>
      </c>
      <c r="M25" s="23" t="s">
        <v>173</v>
      </c>
      <c r="N25" s="21">
        <v>8.25</v>
      </c>
      <c r="O25" s="21" t="s">
        <v>173</v>
      </c>
      <c r="P25" s="215">
        <v>8.75</v>
      </c>
    </row>
    <row r="26" spans="1:16">
      <c r="A26" s="14">
        <v>1982</v>
      </c>
      <c r="B26" s="215">
        <v>3.05</v>
      </c>
      <c r="C26" s="114">
        <v>6</v>
      </c>
      <c r="D26" s="215">
        <v>3</v>
      </c>
      <c r="E26" s="53" t="s">
        <v>394</v>
      </c>
      <c r="F26" s="215" t="s">
        <v>111</v>
      </c>
      <c r="G26" s="215">
        <v>11.5</v>
      </c>
      <c r="H26" s="53" t="s">
        <v>394</v>
      </c>
      <c r="I26" s="215" t="s">
        <v>139</v>
      </c>
      <c r="J26" s="215">
        <v>3.38</v>
      </c>
      <c r="K26" s="215" t="s">
        <v>99</v>
      </c>
      <c r="L26" s="21">
        <v>7.5</v>
      </c>
      <c r="M26" s="23" t="s">
        <v>107</v>
      </c>
      <c r="N26" s="21">
        <v>8.25</v>
      </c>
      <c r="O26" s="21" t="s">
        <v>219</v>
      </c>
      <c r="P26" s="215">
        <v>8.5</v>
      </c>
    </row>
    <row r="27" spans="1:16">
      <c r="A27" s="14">
        <v>1983</v>
      </c>
      <c r="B27" s="215">
        <v>3.1</v>
      </c>
      <c r="C27" s="114">
        <v>7.5</v>
      </c>
      <c r="D27" s="215">
        <v>3</v>
      </c>
      <c r="E27" s="53" t="s">
        <v>394</v>
      </c>
      <c r="F27" s="215" t="s">
        <v>111</v>
      </c>
      <c r="G27" s="215">
        <v>11.5</v>
      </c>
      <c r="H27" s="215">
        <v>12.63</v>
      </c>
      <c r="I27" s="215" t="s">
        <v>139</v>
      </c>
      <c r="J27" s="215">
        <v>3.38</v>
      </c>
      <c r="K27" s="215" t="s">
        <v>172</v>
      </c>
      <c r="L27" s="21">
        <v>8</v>
      </c>
      <c r="M27" s="23" t="s">
        <v>198</v>
      </c>
      <c r="N27" s="21">
        <v>8.8800000000000008</v>
      </c>
      <c r="O27" s="21" t="s">
        <v>220</v>
      </c>
      <c r="P27" s="215">
        <v>9.25</v>
      </c>
    </row>
    <row r="28" spans="1:16">
      <c r="A28" s="14">
        <v>1984</v>
      </c>
      <c r="B28" s="215">
        <v>3.38</v>
      </c>
      <c r="C28" s="114">
        <v>7.5</v>
      </c>
      <c r="D28" s="215">
        <v>3</v>
      </c>
      <c r="E28" s="53" t="s">
        <v>394</v>
      </c>
      <c r="F28" s="215" t="s">
        <v>111</v>
      </c>
      <c r="G28" s="215">
        <v>12.75</v>
      </c>
      <c r="H28" s="215">
        <v>13</v>
      </c>
      <c r="I28" s="215" t="s">
        <v>140</v>
      </c>
      <c r="J28" s="215">
        <v>3.5</v>
      </c>
      <c r="K28" s="215" t="s">
        <v>171</v>
      </c>
      <c r="L28" s="21">
        <v>7.88</v>
      </c>
      <c r="M28" s="23" t="s">
        <v>107</v>
      </c>
      <c r="N28" s="21">
        <v>8</v>
      </c>
      <c r="O28" s="21" t="s">
        <v>220</v>
      </c>
      <c r="P28" s="215">
        <v>8.5</v>
      </c>
    </row>
    <row r="29" spans="1:16">
      <c r="A29" s="14">
        <v>1985</v>
      </c>
      <c r="B29" s="215">
        <v>3.46</v>
      </c>
      <c r="C29" s="114">
        <v>7.5</v>
      </c>
      <c r="D29" s="215">
        <v>3</v>
      </c>
      <c r="E29" s="53" t="s">
        <v>394</v>
      </c>
      <c r="F29" s="215" t="s">
        <v>112</v>
      </c>
      <c r="G29" s="215">
        <v>12.5</v>
      </c>
      <c r="H29" s="215">
        <v>12.5</v>
      </c>
      <c r="I29" s="215" t="s">
        <v>139</v>
      </c>
      <c r="J29" s="215">
        <v>3.5</v>
      </c>
      <c r="K29" s="215" t="s">
        <v>170</v>
      </c>
      <c r="L29" s="21">
        <v>7</v>
      </c>
      <c r="M29" s="23" t="s">
        <v>189</v>
      </c>
      <c r="N29" s="21">
        <v>7.25</v>
      </c>
      <c r="O29" s="21" t="s">
        <v>221</v>
      </c>
      <c r="P29" s="215">
        <v>7.88</v>
      </c>
    </row>
    <row r="30" spans="1:16">
      <c r="A30" s="14">
        <v>1986</v>
      </c>
      <c r="B30" s="215">
        <v>3.98</v>
      </c>
      <c r="C30" s="114">
        <v>7.5</v>
      </c>
      <c r="D30" s="215">
        <v>4</v>
      </c>
      <c r="E30" s="53" t="s">
        <v>394</v>
      </c>
      <c r="F30" s="215" t="s">
        <v>113</v>
      </c>
      <c r="G30" s="215">
        <v>12</v>
      </c>
      <c r="H30" s="215">
        <v>12</v>
      </c>
      <c r="I30" s="215" t="s">
        <v>139</v>
      </c>
      <c r="J30" s="215">
        <v>2.75</v>
      </c>
      <c r="K30" s="215" t="s">
        <v>169</v>
      </c>
      <c r="L30" s="21">
        <v>6.75</v>
      </c>
      <c r="M30" s="23" t="s">
        <v>168</v>
      </c>
      <c r="N30" s="21">
        <v>7.25</v>
      </c>
      <c r="O30" s="21" t="s">
        <v>222</v>
      </c>
      <c r="P30" s="215">
        <v>7.63</v>
      </c>
    </row>
    <row r="31" spans="1:16">
      <c r="A31" s="14">
        <v>1987</v>
      </c>
      <c r="B31" s="215">
        <v>4.71</v>
      </c>
      <c r="C31" s="114">
        <v>7.5</v>
      </c>
      <c r="D31" s="215">
        <v>4</v>
      </c>
      <c r="E31" s="53" t="s">
        <v>394</v>
      </c>
      <c r="F31" s="215" t="s">
        <v>114</v>
      </c>
      <c r="G31" s="215">
        <v>11.5</v>
      </c>
      <c r="H31" s="215">
        <v>12.13</v>
      </c>
      <c r="I31" s="215" t="s">
        <v>141</v>
      </c>
      <c r="J31" s="215">
        <v>3.25</v>
      </c>
      <c r="K31" s="215" t="s">
        <v>168</v>
      </c>
      <c r="L31" s="21">
        <v>5.79</v>
      </c>
      <c r="M31" s="23" t="s">
        <v>199</v>
      </c>
      <c r="N31" s="21">
        <v>7</v>
      </c>
      <c r="O31" s="21" t="s">
        <v>199</v>
      </c>
      <c r="P31" s="215">
        <v>7.5</v>
      </c>
    </row>
    <row r="32" spans="1:16">
      <c r="A32" s="14">
        <v>1988</v>
      </c>
      <c r="B32" s="215">
        <v>5.07</v>
      </c>
      <c r="C32" s="114">
        <v>9.5</v>
      </c>
      <c r="D32" s="215">
        <v>4</v>
      </c>
      <c r="E32" s="53" t="s">
        <v>394</v>
      </c>
      <c r="F32" s="215" t="s">
        <v>115</v>
      </c>
      <c r="G32" s="215">
        <v>12.5</v>
      </c>
      <c r="H32" s="215">
        <v>13.9</v>
      </c>
      <c r="I32" s="215" t="s">
        <v>142</v>
      </c>
      <c r="J32" s="215">
        <v>3.25</v>
      </c>
      <c r="K32" s="215" t="s">
        <v>167</v>
      </c>
      <c r="L32" s="21">
        <v>7.25</v>
      </c>
      <c r="M32" s="23" t="s">
        <v>200</v>
      </c>
      <c r="N32" s="21">
        <v>7.35</v>
      </c>
      <c r="O32" s="21" t="s">
        <v>223</v>
      </c>
      <c r="P32" s="215">
        <v>7.76</v>
      </c>
    </row>
    <row r="33" spans="1:19">
      <c r="A33" s="14">
        <v>1989</v>
      </c>
      <c r="B33" s="215">
        <v>7.19</v>
      </c>
      <c r="C33" s="114">
        <v>9.5</v>
      </c>
      <c r="D33" s="215">
        <v>4</v>
      </c>
      <c r="E33" s="53" t="s">
        <v>394</v>
      </c>
      <c r="F33" s="215" t="s">
        <v>116</v>
      </c>
      <c r="G33" s="215">
        <v>13.5</v>
      </c>
      <c r="H33" s="215">
        <v>13.68</v>
      </c>
      <c r="I33" s="215" t="s">
        <v>142</v>
      </c>
      <c r="J33" s="215">
        <v>3</v>
      </c>
      <c r="K33" s="215" t="s">
        <v>166</v>
      </c>
      <c r="L33" s="21">
        <v>6.34</v>
      </c>
      <c r="M33" s="23" t="s">
        <v>201</v>
      </c>
      <c r="N33" s="21">
        <v>6.67</v>
      </c>
      <c r="O33" s="21" t="s">
        <v>224</v>
      </c>
      <c r="P33" s="215">
        <v>6.99</v>
      </c>
    </row>
    <row r="34" spans="1:19">
      <c r="A34" s="14">
        <v>1990</v>
      </c>
      <c r="B34" s="215">
        <v>7.51</v>
      </c>
      <c r="C34" s="114">
        <v>9.5</v>
      </c>
      <c r="D34" s="215">
        <v>4</v>
      </c>
      <c r="E34" s="53" t="s">
        <v>394</v>
      </c>
      <c r="F34" s="215" t="s">
        <v>117</v>
      </c>
      <c r="G34" s="215">
        <v>12.88</v>
      </c>
      <c r="H34" s="215">
        <v>13.35</v>
      </c>
      <c r="I34" s="215" t="s">
        <v>143</v>
      </c>
      <c r="J34" s="215">
        <v>2.75</v>
      </c>
      <c r="K34" s="215" t="s">
        <v>165</v>
      </c>
      <c r="L34" s="21">
        <v>5.94</v>
      </c>
      <c r="M34" s="23" t="s">
        <v>202</v>
      </c>
      <c r="N34" s="21">
        <v>6.56</v>
      </c>
      <c r="O34" s="21" t="s">
        <v>225</v>
      </c>
      <c r="P34" s="215">
        <v>6.96</v>
      </c>
    </row>
    <row r="35" spans="1:19">
      <c r="A35" s="14">
        <v>1991</v>
      </c>
      <c r="B35" s="215">
        <v>7.55</v>
      </c>
      <c r="C35" s="115">
        <v>11.5</v>
      </c>
      <c r="D35" s="20">
        <v>4</v>
      </c>
      <c r="E35" s="53" t="s">
        <v>394</v>
      </c>
      <c r="F35" s="20" t="s">
        <v>118</v>
      </c>
      <c r="G35" s="20">
        <v>12.88</v>
      </c>
      <c r="H35" s="20">
        <v>13.4</v>
      </c>
      <c r="I35" s="20" t="s">
        <v>144</v>
      </c>
      <c r="J35" s="20">
        <v>2.5</v>
      </c>
      <c r="K35" s="215" t="s">
        <v>164</v>
      </c>
      <c r="L35" s="21">
        <v>5.7</v>
      </c>
      <c r="M35" s="23" t="s">
        <v>203</v>
      </c>
      <c r="N35" s="21">
        <v>6.26</v>
      </c>
      <c r="O35" s="21" t="s">
        <v>226</v>
      </c>
      <c r="P35" s="215">
        <v>6.71</v>
      </c>
    </row>
    <row r="36" spans="1:19">
      <c r="A36" s="14">
        <v>1992</v>
      </c>
      <c r="B36" s="215">
        <v>7.26</v>
      </c>
      <c r="C36" s="115">
        <v>13</v>
      </c>
      <c r="D36" s="20">
        <v>4</v>
      </c>
      <c r="E36" s="53" t="s">
        <v>394</v>
      </c>
      <c r="F36" s="20" t="s">
        <v>119</v>
      </c>
      <c r="G36" s="20">
        <v>15.5</v>
      </c>
      <c r="H36" s="20">
        <v>15.75</v>
      </c>
      <c r="I36" s="20" t="s">
        <v>144</v>
      </c>
      <c r="J36" s="20">
        <v>2.5</v>
      </c>
      <c r="K36" s="215" t="s">
        <v>163</v>
      </c>
      <c r="L36" s="21">
        <v>7.79</v>
      </c>
      <c r="M36" s="23" t="s">
        <v>204</v>
      </c>
      <c r="N36" s="21">
        <v>8.2799999999999994</v>
      </c>
      <c r="O36" s="21" t="s">
        <v>227</v>
      </c>
      <c r="P36" s="215">
        <v>8.44</v>
      </c>
    </row>
    <row r="37" spans="1:19">
      <c r="A37" s="14">
        <v>1993</v>
      </c>
      <c r="B37" s="215">
        <v>9.4600000000000009</v>
      </c>
      <c r="C37" s="115">
        <v>13</v>
      </c>
      <c r="D37" s="20">
        <v>4</v>
      </c>
      <c r="E37" s="53" t="s">
        <v>394</v>
      </c>
      <c r="F37" s="20" t="s">
        <v>120</v>
      </c>
      <c r="G37" s="20">
        <v>15.5</v>
      </c>
      <c r="H37" s="20">
        <v>16.25</v>
      </c>
      <c r="I37" s="20" t="s">
        <v>145</v>
      </c>
      <c r="J37" s="20">
        <v>2.75</v>
      </c>
      <c r="K37" s="20" t="s">
        <v>162</v>
      </c>
      <c r="L37" s="216">
        <v>7.79</v>
      </c>
      <c r="M37" s="217" t="s">
        <v>205</v>
      </c>
      <c r="N37" s="216">
        <v>8.25</v>
      </c>
      <c r="O37" s="216" t="s">
        <v>228</v>
      </c>
      <c r="P37" s="20">
        <v>8.43</v>
      </c>
      <c r="R37" s="61"/>
      <c r="S37" s="61"/>
    </row>
    <row r="38" spans="1:19">
      <c r="A38" s="14">
        <v>1994</v>
      </c>
      <c r="B38" s="215">
        <v>10.015538215637207</v>
      </c>
      <c r="C38" s="115">
        <v>13</v>
      </c>
      <c r="D38" s="20">
        <v>4</v>
      </c>
      <c r="E38" s="53" t="s">
        <v>394</v>
      </c>
      <c r="F38" s="20" t="s">
        <v>121</v>
      </c>
      <c r="G38" s="20">
        <v>16</v>
      </c>
      <c r="H38" s="20">
        <v>16.63</v>
      </c>
      <c r="I38" s="20" t="s">
        <v>146</v>
      </c>
      <c r="J38" s="20">
        <v>2.75</v>
      </c>
      <c r="K38" s="20" t="s">
        <v>161</v>
      </c>
      <c r="L38" s="216">
        <v>7.19</v>
      </c>
      <c r="M38" s="217" t="s">
        <v>206</v>
      </c>
      <c r="N38" s="216">
        <v>7.88</v>
      </c>
      <c r="O38" s="216" t="s">
        <v>229</v>
      </c>
      <c r="P38" s="20">
        <v>8.2799999999999994</v>
      </c>
      <c r="Q38" s="77"/>
      <c r="R38" s="61"/>
      <c r="S38" s="61"/>
    </row>
    <row r="39" spans="1:19">
      <c r="A39" s="14">
        <v>1995</v>
      </c>
      <c r="B39" s="215">
        <v>9.11</v>
      </c>
      <c r="C39" s="115">
        <v>13</v>
      </c>
      <c r="D39" s="20">
        <v>4</v>
      </c>
      <c r="E39" s="53" t="s">
        <v>394</v>
      </c>
      <c r="F39" s="20" t="s">
        <v>122</v>
      </c>
      <c r="G39" s="20">
        <v>15</v>
      </c>
      <c r="H39" s="20">
        <v>15.5</v>
      </c>
      <c r="I39" s="20" t="s">
        <v>364</v>
      </c>
      <c r="J39" s="20">
        <v>2.5</v>
      </c>
      <c r="K39" s="20" t="s">
        <v>458</v>
      </c>
      <c r="L39" s="216">
        <v>6.31</v>
      </c>
      <c r="M39" s="217" t="s">
        <v>207</v>
      </c>
      <c r="N39" s="216">
        <v>6.99</v>
      </c>
      <c r="O39" s="216" t="s">
        <v>366</v>
      </c>
      <c r="P39" s="20">
        <v>7.46</v>
      </c>
      <c r="Q39" s="77"/>
      <c r="R39" s="61"/>
      <c r="S39" s="61"/>
    </row>
    <row r="40" spans="1:19">
      <c r="A40" s="14">
        <v>1996</v>
      </c>
      <c r="B40" s="215">
        <v>11.5</v>
      </c>
      <c r="C40" s="115">
        <v>13</v>
      </c>
      <c r="D40" s="20">
        <v>4</v>
      </c>
      <c r="E40" s="53" t="s">
        <v>394</v>
      </c>
      <c r="F40" s="20" t="s">
        <v>123</v>
      </c>
      <c r="G40" s="20">
        <v>15.5</v>
      </c>
      <c r="H40" s="20">
        <v>15.5</v>
      </c>
      <c r="I40" s="20" t="s">
        <v>147</v>
      </c>
      <c r="J40" s="20">
        <v>2.5</v>
      </c>
      <c r="K40" s="20" t="s">
        <v>459</v>
      </c>
      <c r="L40" s="216">
        <v>6.44</v>
      </c>
      <c r="M40" s="217" t="s">
        <v>365</v>
      </c>
      <c r="N40" s="216">
        <v>7</v>
      </c>
      <c r="O40" s="216" t="s">
        <v>230</v>
      </c>
      <c r="P40" s="20">
        <v>7.69</v>
      </c>
      <c r="Q40" s="77"/>
      <c r="R40" s="61"/>
      <c r="S40" s="61"/>
    </row>
    <row r="41" spans="1:19">
      <c r="A41" s="14">
        <v>1997</v>
      </c>
      <c r="B41" s="215">
        <v>11.34</v>
      </c>
      <c r="C41" s="115">
        <v>13</v>
      </c>
      <c r="D41" s="20">
        <v>4</v>
      </c>
      <c r="E41" s="53" t="s">
        <v>394</v>
      </c>
      <c r="F41" s="20" t="s">
        <v>120</v>
      </c>
      <c r="G41" s="20">
        <v>15</v>
      </c>
      <c r="H41" s="20">
        <v>16</v>
      </c>
      <c r="I41" s="20" t="s">
        <v>330</v>
      </c>
      <c r="J41" s="20">
        <v>2.5</v>
      </c>
      <c r="K41" s="20" t="s">
        <v>160</v>
      </c>
      <c r="L41" s="216">
        <v>6.79</v>
      </c>
      <c r="M41" s="217" t="s">
        <v>460</v>
      </c>
      <c r="N41" s="216">
        <v>7.1</v>
      </c>
      <c r="O41" s="216" t="s">
        <v>345</v>
      </c>
      <c r="P41" s="20">
        <v>7.75</v>
      </c>
      <c r="Q41" s="77"/>
      <c r="R41" s="61"/>
      <c r="S41" s="61"/>
    </row>
    <row r="42" spans="1:19">
      <c r="A42" s="14">
        <v>1998</v>
      </c>
      <c r="B42" s="215">
        <v>11.81</v>
      </c>
      <c r="C42" s="115">
        <v>13</v>
      </c>
      <c r="D42" s="20">
        <v>4</v>
      </c>
      <c r="E42" s="53" t="s">
        <v>394</v>
      </c>
      <c r="F42" s="20" t="s">
        <v>124</v>
      </c>
      <c r="G42" s="20">
        <v>17.5</v>
      </c>
      <c r="H42" s="20">
        <v>18.5</v>
      </c>
      <c r="I42" s="20" t="s">
        <v>149</v>
      </c>
      <c r="J42" s="20">
        <v>2.75</v>
      </c>
      <c r="K42" s="20" t="s">
        <v>159</v>
      </c>
      <c r="L42" s="216">
        <v>6.83</v>
      </c>
      <c r="M42" s="217" t="s">
        <v>461</v>
      </c>
      <c r="N42" s="216">
        <v>8</v>
      </c>
      <c r="O42" s="216" t="s">
        <v>231</v>
      </c>
      <c r="P42" s="20">
        <v>8.5500000000000007</v>
      </c>
      <c r="Q42" s="77"/>
      <c r="R42" s="61"/>
      <c r="S42" s="61"/>
    </row>
    <row r="43" spans="1:19">
      <c r="A43" s="14">
        <v>1999</v>
      </c>
      <c r="B43" s="215">
        <v>10.029999999999999</v>
      </c>
      <c r="C43" s="115">
        <v>13</v>
      </c>
      <c r="D43" s="20">
        <v>4</v>
      </c>
      <c r="E43" s="53" t="s">
        <v>394</v>
      </c>
      <c r="F43" s="20" t="s">
        <v>125</v>
      </c>
      <c r="G43" s="20">
        <v>17.25</v>
      </c>
      <c r="H43" s="20">
        <v>18</v>
      </c>
      <c r="I43" s="20" t="s">
        <v>149</v>
      </c>
      <c r="J43" s="20">
        <v>2.75</v>
      </c>
      <c r="K43" s="20" t="s">
        <v>158</v>
      </c>
      <c r="L43" s="216">
        <v>6.53</v>
      </c>
      <c r="M43" s="217" t="s">
        <v>208</v>
      </c>
      <c r="N43" s="216">
        <v>7.75</v>
      </c>
      <c r="O43" s="216" t="s">
        <v>232</v>
      </c>
      <c r="P43" s="20">
        <v>8.1300000000000008</v>
      </c>
      <c r="Q43" s="77"/>
      <c r="R43" s="61"/>
      <c r="S43" s="61"/>
    </row>
    <row r="44" spans="1:19">
      <c r="A44" s="14">
        <v>2000</v>
      </c>
      <c r="B44" s="215">
        <v>10.78</v>
      </c>
      <c r="C44" s="115">
        <v>13</v>
      </c>
      <c r="D44" s="20">
        <v>4</v>
      </c>
      <c r="E44" s="53" t="s">
        <v>394</v>
      </c>
      <c r="F44" s="20" t="s">
        <v>126</v>
      </c>
      <c r="G44" s="20">
        <v>16.5</v>
      </c>
      <c r="H44" s="20">
        <v>17.5</v>
      </c>
      <c r="I44" s="20" t="s">
        <v>150</v>
      </c>
      <c r="J44" s="20">
        <v>3</v>
      </c>
      <c r="K44" s="20" t="s">
        <v>157</v>
      </c>
      <c r="L44" s="216">
        <v>6.45</v>
      </c>
      <c r="M44" s="217" t="s">
        <v>462</v>
      </c>
      <c r="N44" s="216">
        <v>7.63</v>
      </c>
      <c r="O44" s="216" t="s">
        <v>233</v>
      </c>
      <c r="P44" s="20">
        <v>7.93</v>
      </c>
      <c r="Q44" s="77"/>
      <c r="R44" s="61"/>
      <c r="S44" s="61"/>
    </row>
    <row r="45" spans="1:19" ht="15" customHeight="1">
      <c r="A45" s="14">
        <v>2001</v>
      </c>
      <c r="B45" s="215">
        <v>6.49</v>
      </c>
      <c r="C45" s="115">
        <v>13</v>
      </c>
      <c r="D45" s="20">
        <v>4</v>
      </c>
      <c r="E45" s="53" t="s">
        <v>394</v>
      </c>
      <c r="F45" s="20" t="s">
        <v>127</v>
      </c>
      <c r="G45" s="20">
        <v>15</v>
      </c>
      <c r="H45" s="20">
        <v>16</v>
      </c>
      <c r="I45" s="20" t="s">
        <v>150</v>
      </c>
      <c r="J45" s="20">
        <v>3</v>
      </c>
      <c r="K45" s="20" t="s">
        <v>156</v>
      </c>
      <c r="L45" s="216">
        <v>6.6</v>
      </c>
      <c r="M45" s="217" t="s">
        <v>209</v>
      </c>
      <c r="N45" s="216">
        <v>6.75</v>
      </c>
      <c r="O45" s="216" t="s">
        <v>230</v>
      </c>
      <c r="P45" s="20">
        <v>7.8</v>
      </c>
      <c r="Q45" s="77"/>
      <c r="R45" s="61"/>
      <c r="S45" s="61"/>
    </row>
    <row r="46" spans="1:19">
      <c r="A46" s="14">
        <v>2002</v>
      </c>
      <c r="B46" s="215">
        <v>4.5199999999999996</v>
      </c>
      <c r="C46" s="115">
        <v>7.25</v>
      </c>
      <c r="D46" s="20">
        <v>3.25</v>
      </c>
      <c r="E46" s="20">
        <v>5.25</v>
      </c>
      <c r="F46" s="20" t="s">
        <v>128</v>
      </c>
      <c r="G46" s="20">
        <v>12</v>
      </c>
      <c r="H46" s="20">
        <v>11.75</v>
      </c>
      <c r="I46" s="20" t="s">
        <v>131</v>
      </c>
      <c r="J46" s="20">
        <v>2.25</v>
      </c>
      <c r="K46" s="20" t="s">
        <v>155</v>
      </c>
      <c r="L46" s="216">
        <v>3.47</v>
      </c>
      <c r="M46" s="217" t="s">
        <v>367</v>
      </c>
      <c r="N46" s="216">
        <v>3.63</v>
      </c>
      <c r="O46" s="216" t="s">
        <v>150</v>
      </c>
      <c r="P46" s="20">
        <v>4.38</v>
      </c>
      <c r="Q46" s="77"/>
      <c r="R46" s="61"/>
      <c r="S46" s="61"/>
    </row>
    <row r="47" spans="1:19">
      <c r="A47" s="14">
        <v>2003</v>
      </c>
      <c r="B47" s="215">
        <v>4.76</v>
      </c>
      <c r="C47" s="115">
        <v>7</v>
      </c>
      <c r="D47" s="20">
        <v>3</v>
      </c>
      <c r="E47" s="20">
        <v>5</v>
      </c>
      <c r="F47" s="20" t="s">
        <v>393</v>
      </c>
      <c r="G47" s="20">
        <v>11.5</v>
      </c>
      <c r="H47" s="20">
        <v>12.5</v>
      </c>
      <c r="I47" s="20" t="s">
        <v>130</v>
      </c>
      <c r="J47" s="20">
        <v>2.0299999999999998</v>
      </c>
      <c r="K47" s="20" t="s">
        <v>154</v>
      </c>
      <c r="L47" s="216">
        <v>3.06</v>
      </c>
      <c r="M47" s="217" t="s">
        <v>154</v>
      </c>
      <c r="N47" s="216">
        <v>3.54</v>
      </c>
      <c r="O47" s="216" t="s">
        <v>463</v>
      </c>
      <c r="P47" s="20">
        <v>4.1900000000000004</v>
      </c>
      <c r="Q47" s="77"/>
      <c r="R47" s="61"/>
      <c r="S47" s="61"/>
    </row>
    <row r="48" spans="1:19">
      <c r="A48" s="14">
        <v>2004</v>
      </c>
      <c r="B48" s="215">
        <v>4.7</v>
      </c>
      <c r="C48" s="115">
        <v>7</v>
      </c>
      <c r="D48" s="20">
        <v>3</v>
      </c>
      <c r="E48" s="20">
        <v>5</v>
      </c>
      <c r="F48" s="20" t="s">
        <v>321</v>
      </c>
      <c r="G48" s="20">
        <v>9.5</v>
      </c>
      <c r="H48" s="20">
        <v>9.5</v>
      </c>
      <c r="I48" s="20" t="s">
        <v>331</v>
      </c>
      <c r="J48" s="20">
        <v>1.78</v>
      </c>
      <c r="K48" s="20" t="s">
        <v>154</v>
      </c>
      <c r="L48" s="216">
        <v>2.65</v>
      </c>
      <c r="M48" s="217" t="s">
        <v>154</v>
      </c>
      <c r="N48" s="216">
        <v>3.3</v>
      </c>
      <c r="O48" s="216" t="s">
        <v>346</v>
      </c>
      <c r="P48" s="20">
        <v>3.55</v>
      </c>
      <c r="Q48" s="77"/>
      <c r="R48" s="61"/>
      <c r="S48" s="61"/>
    </row>
    <row r="49" spans="1:19">
      <c r="A49" s="14">
        <v>2005</v>
      </c>
      <c r="B49" s="215">
        <v>4.8099999999999996</v>
      </c>
      <c r="C49" s="115">
        <v>8</v>
      </c>
      <c r="D49" s="20">
        <v>0</v>
      </c>
      <c r="E49" s="20">
        <v>6</v>
      </c>
      <c r="F49" s="20" t="s">
        <v>322</v>
      </c>
      <c r="G49" s="20">
        <v>9</v>
      </c>
      <c r="H49" s="20">
        <v>9.3125</v>
      </c>
      <c r="I49" s="20" t="s">
        <v>332</v>
      </c>
      <c r="J49" s="20">
        <v>1.46</v>
      </c>
      <c r="K49" s="20" t="s">
        <v>339</v>
      </c>
      <c r="L49" s="216">
        <v>2.65</v>
      </c>
      <c r="M49" s="217" t="s">
        <v>464</v>
      </c>
      <c r="N49" s="216">
        <v>3.06</v>
      </c>
      <c r="O49" s="216" t="s">
        <v>341</v>
      </c>
      <c r="P49" s="20">
        <v>3.51</v>
      </c>
      <c r="Q49" s="77"/>
      <c r="R49" s="61"/>
      <c r="S49" s="61"/>
    </row>
    <row r="50" spans="1:19">
      <c r="A50" s="14">
        <v>2006</v>
      </c>
      <c r="B50" s="215">
        <v>6.74</v>
      </c>
      <c r="C50" s="115">
        <v>10</v>
      </c>
      <c r="D50" s="20">
        <v>0</v>
      </c>
      <c r="E50" s="20">
        <v>8</v>
      </c>
      <c r="F50" s="20" t="s">
        <v>323</v>
      </c>
      <c r="G50" s="20">
        <v>11.0625</v>
      </c>
      <c r="H50" s="20">
        <v>11.0625</v>
      </c>
      <c r="I50" s="20" t="s">
        <v>333</v>
      </c>
      <c r="J50" s="20">
        <v>1.46</v>
      </c>
      <c r="K50" s="20" t="s">
        <v>340</v>
      </c>
      <c r="L50" s="216">
        <v>2.68</v>
      </c>
      <c r="M50" s="217" t="s">
        <v>465</v>
      </c>
      <c r="N50" s="216">
        <v>3.11</v>
      </c>
      <c r="O50" s="216" t="s">
        <v>347</v>
      </c>
      <c r="P50" s="20">
        <v>3.69</v>
      </c>
      <c r="Q50" s="77"/>
      <c r="R50" s="61"/>
      <c r="S50" s="61"/>
    </row>
    <row r="51" spans="1:19">
      <c r="A51" s="14">
        <v>2007</v>
      </c>
      <c r="B51" s="215">
        <v>7</v>
      </c>
      <c r="C51" s="115">
        <v>10</v>
      </c>
      <c r="D51" s="20">
        <v>0</v>
      </c>
      <c r="E51" s="20">
        <v>8</v>
      </c>
      <c r="F51" s="20" t="s">
        <v>324</v>
      </c>
      <c r="G51" s="20">
        <v>11.75</v>
      </c>
      <c r="H51" s="20">
        <v>11.75</v>
      </c>
      <c r="I51" s="20" t="s">
        <v>334</v>
      </c>
      <c r="J51" s="20">
        <v>1.46</v>
      </c>
      <c r="K51" s="20" t="s">
        <v>341</v>
      </c>
      <c r="L51" s="216">
        <v>2.9</v>
      </c>
      <c r="M51" s="217" t="s">
        <v>466</v>
      </c>
      <c r="N51" s="216">
        <v>3.36</v>
      </c>
      <c r="O51" s="216" t="s">
        <v>348</v>
      </c>
      <c r="P51" s="20">
        <v>3.88</v>
      </c>
      <c r="Q51" s="77"/>
      <c r="R51" s="61"/>
      <c r="S51" s="61"/>
    </row>
    <row r="52" spans="1:19">
      <c r="A52" s="14">
        <v>2008</v>
      </c>
      <c r="B52" s="215">
        <v>6.94</v>
      </c>
      <c r="C52" s="115">
        <v>10.75</v>
      </c>
      <c r="D52" s="20">
        <v>0</v>
      </c>
      <c r="E52" s="20">
        <v>8.75</v>
      </c>
      <c r="F52" s="20" t="s">
        <v>325</v>
      </c>
      <c r="G52" s="20">
        <v>12.25</v>
      </c>
      <c r="H52" s="20">
        <v>12</v>
      </c>
      <c r="I52" s="20" t="s">
        <v>335</v>
      </c>
      <c r="J52" s="20">
        <v>1.88</v>
      </c>
      <c r="K52" s="20" t="s">
        <v>341</v>
      </c>
      <c r="L52" s="216">
        <v>3.35</v>
      </c>
      <c r="M52" s="217" t="s">
        <v>467</v>
      </c>
      <c r="N52" s="216">
        <v>3.86</v>
      </c>
      <c r="O52" s="216" t="s">
        <v>348</v>
      </c>
      <c r="P52" s="20">
        <v>4.0599999999999996</v>
      </c>
      <c r="Q52" s="77"/>
      <c r="R52" s="61"/>
      <c r="S52" s="61"/>
    </row>
    <row r="53" spans="1:19">
      <c r="A53" s="14">
        <v>2009</v>
      </c>
      <c r="B53" s="215">
        <v>1.36</v>
      </c>
      <c r="C53" s="115">
        <v>7.25</v>
      </c>
      <c r="D53" s="20">
        <v>0</v>
      </c>
      <c r="E53" s="20">
        <v>5.25</v>
      </c>
      <c r="F53" s="20" t="s">
        <v>326</v>
      </c>
      <c r="G53" s="20">
        <v>12.125</v>
      </c>
      <c r="H53" s="20">
        <v>11.625</v>
      </c>
      <c r="I53" s="20" t="s">
        <v>336</v>
      </c>
      <c r="J53" s="20">
        <v>1.25</v>
      </c>
      <c r="K53" s="20" t="s">
        <v>342</v>
      </c>
      <c r="L53" s="216">
        <v>2.23</v>
      </c>
      <c r="M53" s="217" t="s">
        <v>468</v>
      </c>
      <c r="N53" s="216">
        <v>2.82</v>
      </c>
      <c r="O53" s="216" t="s">
        <v>349</v>
      </c>
      <c r="P53" s="20">
        <v>3.25</v>
      </c>
      <c r="Q53" s="77"/>
      <c r="R53" s="61"/>
      <c r="S53" s="61"/>
    </row>
    <row r="54" spans="1:19">
      <c r="A54" s="14">
        <v>2010</v>
      </c>
      <c r="B54" s="215">
        <v>0.37</v>
      </c>
      <c r="C54" s="115">
        <v>5.75</v>
      </c>
      <c r="D54" s="20">
        <v>0</v>
      </c>
      <c r="E54" s="20">
        <v>3.75</v>
      </c>
      <c r="F54" s="20" t="s">
        <v>327</v>
      </c>
      <c r="G54" s="20">
        <v>9.5</v>
      </c>
      <c r="H54" s="20">
        <v>9.5</v>
      </c>
      <c r="I54" s="20" t="s">
        <v>337</v>
      </c>
      <c r="J54" s="20">
        <v>0.38</v>
      </c>
      <c r="K54" s="20" t="s">
        <v>343</v>
      </c>
      <c r="L54" s="216">
        <v>0.7</v>
      </c>
      <c r="M54" s="217" t="s">
        <v>469</v>
      </c>
      <c r="N54" s="216">
        <v>0.9</v>
      </c>
      <c r="O54" s="216" t="s">
        <v>350</v>
      </c>
      <c r="P54" s="20">
        <v>1.64</v>
      </c>
      <c r="Q54" s="77"/>
      <c r="R54" s="61"/>
      <c r="S54" s="61"/>
    </row>
    <row r="55" spans="1:19">
      <c r="A55" s="14">
        <v>2011</v>
      </c>
      <c r="B55" s="215">
        <v>0.28000000000000003</v>
      </c>
      <c r="C55" s="115">
        <v>5</v>
      </c>
      <c r="D55" s="20">
        <v>0</v>
      </c>
      <c r="E55" s="20">
        <v>3</v>
      </c>
      <c r="F55" s="20" t="s">
        <v>328</v>
      </c>
      <c r="G55" s="20">
        <v>8</v>
      </c>
      <c r="H55" s="20">
        <v>8</v>
      </c>
      <c r="I55" s="20" t="s">
        <v>338</v>
      </c>
      <c r="J55" s="20">
        <v>0.25</v>
      </c>
      <c r="K55" s="20" t="s">
        <v>344</v>
      </c>
      <c r="L55" s="216">
        <v>0.5</v>
      </c>
      <c r="M55" s="217" t="s">
        <v>401</v>
      </c>
      <c r="N55" s="216">
        <v>0.79</v>
      </c>
      <c r="O55" s="216" t="s">
        <v>351</v>
      </c>
      <c r="P55" s="20">
        <v>1.43</v>
      </c>
      <c r="Q55" s="77"/>
      <c r="R55" s="61"/>
      <c r="S55" s="61"/>
    </row>
    <row r="56" spans="1:19">
      <c r="A56" s="14">
        <v>2012</v>
      </c>
      <c r="B56" s="215">
        <v>0.39</v>
      </c>
      <c r="C56" s="115">
        <v>4.75</v>
      </c>
      <c r="D56" s="20">
        <v>0</v>
      </c>
      <c r="E56" s="20">
        <v>2.75</v>
      </c>
      <c r="F56" s="20" t="s">
        <v>329</v>
      </c>
      <c r="G56" s="20">
        <v>7.75</v>
      </c>
      <c r="H56" s="20">
        <v>7.75</v>
      </c>
      <c r="I56" s="20" t="s">
        <v>545</v>
      </c>
      <c r="J56" s="20">
        <v>0.2</v>
      </c>
      <c r="K56" s="20" t="s">
        <v>344</v>
      </c>
      <c r="L56" s="216">
        <v>0.23</v>
      </c>
      <c r="M56" s="217" t="s">
        <v>549</v>
      </c>
      <c r="N56" s="216">
        <v>0.49</v>
      </c>
      <c r="O56" s="270" t="s">
        <v>550</v>
      </c>
      <c r="P56" s="20">
        <v>0.71</v>
      </c>
      <c r="Q56" s="77"/>
      <c r="R56" s="61"/>
      <c r="S56" s="61"/>
    </row>
    <row r="57" spans="1:19">
      <c r="A57" s="14">
        <v>2013</v>
      </c>
      <c r="B57" s="215">
        <v>0.06</v>
      </c>
      <c r="C57" s="115">
        <v>4.75</v>
      </c>
      <c r="D57" s="20">
        <v>0</v>
      </c>
      <c r="E57" s="20">
        <v>2.75</v>
      </c>
      <c r="F57" s="20" t="s">
        <v>400</v>
      </c>
      <c r="G57" s="20">
        <v>7.5</v>
      </c>
      <c r="H57" s="20">
        <v>7.5</v>
      </c>
      <c r="I57" s="20" t="s">
        <v>454</v>
      </c>
      <c r="J57" s="20">
        <v>0.2</v>
      </c>
      <c r="K57" s="20" t="s">
        <v>344</v>
      </c>
      <c r="L57" s="216">
        <v>0.38</v>
      </c>
      <c r="M57" s="217" t="s">
        <v>549</v>
      </c>
      <c r="N57" s="216">
        <v>0.5</v>
      </c>
      <c r="O57" s="270" t="s">
        <v>503</v>
      </c>
      <c r="P57" s="20">
        <v>0.78</v>
      </c>
      <c r="Q57" s="77"/>
      <c r="R57" s="61"/>
      <c r="S57" s="61"/>
    </row>
    <row r="58" spans="1:19" s="262" customFormat="1">
      <c r="A58" s="263">
        <v>2014</v>
      </c>
      <c r="B58" s="215">
        <v>0.1</v>
      </c>
      <c r="C58" s="115">
        <v>5.25</v>
      </c>
      <c r="D58" s="20">
        <v>0</v>
      </c>
      <c r="E58" s="20">
        <v>3.25</v>
      </c>
      <c r="F58" s="20" t="s">
        <v>400</v>
      </c>
      <c r="G58" s="20">
        <v>7.5</v>
      </c>
      <c r="H58" s="20">
        <v>7.5</v>
      </c>
      <c r="I58" s="20" t="s">
        <v>454</v>
      </c>
      <c r="J58" s="20">
        <v>0.2</v>
      </c>
      <c r="K58" s="20" t="s">
        <v>344</v>
      </c>
      <c r="L58" s="216">
        <v>0.38</v>
      </c>
      <c r="M58" s="217" t="s">
        <v>502</v>
      </c>
      <c r="N58" s="216">
        <v>0.5</v>
      </c>
      <c r="O58" s="216" t="s">
        <v>503</v>
      </c>
      <c r="P58" s="20">
        <v>0.78</v>
      </c>
      <c r="Q58" s="77"/>
      <c r="R58" s="61"/>
      <c r="S58" s="61"/>
    </row>
    <row r="59" spans="1:19" s="61" customFormat="1">
      <c r="A59" s="263">
        <v>2015</v>
      </c>
      <c r="B59" s="215">
        <v>0.97</v>
      </c>
      <c r="C59" s="115">
        <v>6.75</v>
      </c>
      <c r="D59" s="20">
        <v>0</v>
      </c>
      <c r="E59" s="20">
        <v>4.75</v>
      </c>
      <c r="F59" s="20" t="s">
        <v>562</v>
      </c>
      <c r="G59" s="20">
        <v>8.25</v>
      </c>
      <c r="H59" s="20">
        <v>7.5</v>
      </c>
      <c r="I59" s="20" t="s">
        <v>454</v>
      </c>
      <c r="J59" s="20">
        <v>0.2</v>
      </c>
      <c r="K59" s="20" t="s">
        <v>344</v>
      </c>
      <c r="L59" s="270">
        <v>0.38</v>
      </c>
      <c r="M59" s="217" t="s">
        <v>502</v>
      </c>
      <c r="N59" s="270">
        <v>0.5</v>
      </c>
      <c r="O59" s="270" t="s">
        <v>503</v>
      </c>
      <c r="P59" s="20">
        <v>0.78</v>
      </c>
      <c r="Q59" s="77"/>
    </row>
    <row r="60" spans="1:19" s="61" customFormat="1">
      <c r="A60" s="384">
        <v>2016</v>
      </c>
      <c r="B60" s="215">
        <v>1.1200000000000001</v>
      </c>
      <c r="C60" s="115">
        <v>6.75</v>
      </c>
      <c r="D60" s="20">
        <v>0</v>
      </c>
      <c r="E60" s="20">
        <v>4.75</v>
      </c>
      <c r="F60" s="390" t="s">
        <v>561</v>
      </c>
      <c r="G60" s="20">
        <v>9</v>
      </c>
      <c r="H60" s="20">
        <v>7.5</v>
      </c>
      <c r="I60" s="20" t="s">
        <v>454</v>
      </c>
      <c r="J60" s="20">
        <v>0.2</v>
      </c>
      <c r="K60" s="20" t="s">
        <v>344</v>
      </c>
      <c r="L60" s="270">
        <v>0.38</v>
      </c>
      <c r="M60" s="217" t="s">
        <v>502</v>
      </c>
      <c r="N60" s="270">
        <v>0.5</v>
      </c>
      <c r="O60" s="270" t="s">
        <v>503</v>
      </c>
      <c r="P60" s="20">
        <v>0.78</v>
      </c>
      <c r="Q60" s="340"/>
    </row>
    <row r="61" spans="1:19" s="61" customFormat="1">
      <c r="A61" s="24">
        <v>2017</v>
      </c>
      <c r="B61" s="267">
        <v>1.1599999999999999</v>
      </c>
      <c r="C61" s="116">
        <v>6.75</v>
      </c>
      <c r="D61" s="271">
        <v>0</v>
      </c>
      <c r="E61" s="271">
        <v>4.75</v>
      </c>
      <c r="F61" s="357" t="s">
        <v>105</v>
      </c>
      <c r="G61" s="271">
        <v>9</v>
      </c>
      <c r="H61" s="271">
        <v>7.5</v>
      </c>
      <c r="I61" s="271" t="s">
        <v>454</v>
      </c>
      <c r="J61" s="271">
        <v>0.2</v>
      </c>
      <c r="K61" s="271" t="s">
        <v>344</v>
      </c>
      <c r="L61" s="269">
        <v>0.38</v>
      </c>
      <c r="M61" s="218" t="s">
        <v>502</v>
      </c>
      <c r="N61" s="269">
        <v>0.5</v>
      </c>
      <c r="O61" s="269" t="s">
        <v>503</v>
      </c>
      <c r="P61" s="271">
        <v>0.78</v>
      </c>
      <c r="Q61" s="340"/>
    </row>
    <row r="62" spans="1:19" s="178" customFormat="1" ht="18.75" customHeight="1">
      <c r="A62" s="298" t="s">
        <v>352</v>
      </c>
      <c r="B62" s="220"/>
      <c r="C62" s="220"/>
      <c r="D62" s="220"/>
      <c r="E62" s="220"/>
      <c r="F62" s="220"/>
      <c r="G62" s="220"/>
      <c r="H62" s="220"/>
      <c r="I62" s="220"/>
      <c r="J62" s="220"/>
      <c r="K62" s="220"/>
      <c r="L62" s="220"/>
      <c r="M62" s="220"/>
      <c r="N62" s="220"/>
      <c r="O62" s="220"/>
      <c r="P62" s="220"/>
    </row>
    <row r="63" spans="1:19" ht="14.4">
      <c r="B63"/>
      <c r="C63"/>
      <c r="D63"/>
      <c r="E63"/>
      <c r="F63"/>
      <c r="G63"/>
      <c r="H63"/>
      <c r="I63"/>
      <c r="J63" s="352"/>
      <c r="K63" s="352"/>
      <c r="L63" s="352"/>
      <c r="M63" s="352"/>
      <c r="N63" s="352"/>
      <c r="O63" s="352"/>
      <c r="P63" s="352"/>
    </row>
    <row r="64" spans="1:19" ht="14.4">
      <c r="B64"/>
      <c r="C64"/>
      <c r="D64"/>
      <c r="E64"/>
      <c r="F64"/>
      <c r="G64"/>
      <c r="H64"/>
      <c r="I64"/>
      <c r="J64"/>
      <c r="K64"/>
      <c r="L64"/>
      <c r="M64"/>
      <c r="N64"/>
      <c r="O64"/>
      <c r="P64"/>
    </row>
    <row r="65" spans="2:19" ht="14.4">
      <c r="B65"/>
      <c r="C65"/>
      <c r="D65"/>
      <c r="E65"/>
      <c r="F65"/>
      <c r="G65"/>
      <c r="H65"/>
      <c r="I65"/>
      <c r="J65"/>
      <c r="K65"/>
      <c r="L65"/>
      <c r="M65"/>
      <c r="N65"/>
      <c r="O65"/>
      <c r="P65"/>
      <c r="Q65" s="52"/>
      <c r="R65" s="52"/>
      <c r="S65" s="52"/>
    </row>
    <row r="66" spans="2:19" ht="14.4">
      <c r="B66"/>
      <c r="C66"/>
      <c r="D66"/>
      <c r="E66"/>
      <c r="F66"/>
      <c r="G66"/>
      <c r="H66"/>
      <c r="I66"/>
      <c r="J66"/>
      <c r="K66"/>
      <c r="L66"/>
      <c r="M66"/>
      <c r="N66"/>
      <c r="O66"/>
      <c r="P66"/>
      <c r="Q66" s="52"/>
      <c r="R66" s="52"/>
      <c r="S66" s="52"/>
    </row>
    <row r="67" spans="2:19" ht="14.4">
      <c r="B67"/>
      <c r="C67"/>
      <c r="D67"/>
      <c r="E67"/>
      <c r="F67"/>
      <c r="G67"/>
      <c r="H67"/>
      <c r="I67"/>
      <c r="J67"/>
      <c r="K67"/>
      <c r="L67"/>
      <c r="M67"/>
      <c r="N67"/>
      <c r="O67"/>
      <c r="P67"/>
      <c r="Q67" s="52"/>
      <c r="R67" s="52"/>
      <c r="S67" s="52"/>
    </row>
    <row r="68" spans="2:19" ht="14.4">
      <c r="B68"/>
      <c r="C68"/>
      <c r="D68"/>
      <c r="E68"/>
      <c r="F68"/>
      <c r="G68"/>
      <c r="H68"/>
      <c r="I68"/>
      <c r="J68"/>
      <c r="K68"/>
      <c r="L68"/>
      <c r="M68"/>
      <c r="N68"/>
      <c r="O68"/>
      <c r="P68"/>
    </row>
    <row r="69" spans="2:19" ht="14.4">
      <c r="B69"/>
      <c r="C69"/>
      <c r="D69"/>
      <c r="E69"/>
      <c r="F69"/>
      <c r="G69"/>
      <c r="H69"/>
      <c r="I69"/>
      <c r="J69"/>
      <c r="K69"/>
      <c r="L69"/>
      <c r="M69"/>
      <c r="N69"/>
      <c r="O69"/>
      <c r="P69"/>
    </row>
    <row r="70" spans="2:19" ht="14.4">
      <c r="B70"/>
      <c r="C70"/>
      <c r="D70"/>
      <c r="E70"/>
      <c r="F70"/>
      <c r="G70"/>
      <c r="H70"/>
      <c r="I70"/>
      <c r="J70"/>
      <c r="K70"/>
      <c r="L70"/>
      <c r="M70"/>
      <c r="N70"/>
      <c r="O70"/>
      <c r="P70"/>
      <c r="Q70" s="52"/>
      <c r="R70" s="52"/>
      <c r="S70" s="52"/>
    </row>
    <row r="71" spans="2:19" ht="14.4">
      <c r="B71"/>
      <c r="C71"/>
      <c r="D71"/>
      <c r="E71"/>
      <c r="F71"/>
      <c r="G71"/>
      <c r="H71"/>
      <c r="I71"/>
      <c r="J71"/>
      <c r="K71"/>
      <c r="L71"/>
      <c r="M71"/>
      <c r="N71"/>
      <c r="O71"/>
      <c r="P71"/>
    </row>
    <row r="72" spans="2:19" ht="14.4">
      <c r="B72"/>
      <c r="C72"/>
      <c r="D72"/>
      <c r="E72"/>
      <c r="F72"/>
      <c r="G72"/>
      <c r="H72"/>
      <c r="I72"/>
      <c r="J72"/>
      <c r="K72"/>
      <c r="L72"/>
      <c r="M72"/>
      <c r="N72"/>
      <c r="O72"/>
      <c r="P72"/>
    </row>
    <row r="73" spans="2:19" ht="14.4">
      <c r="B73"/>
      <c r="C73"/>
      <c r="D73"/>
      <c r="E73"/>
      <c r="F73"/>
      <c r="G73"/>
      <c r="H73"/>
      <c r="I73"/>
      <c r="J73"/>
      <c r="K73"/>
      <c r="L73"/>
      <c r="M73"/>
      <c r="N73"/>
      <c r="O73"/>
      <c r="P73"/>
    </row>
    <row r="74" spans="2:19" ht="14.4">
      <c r="B74"/>
      <c r="C74"/>
      <c r="D74"/>
      <c r="E74"/>
      <c r="F74"/>
      <c r="G74"/>
      <c r="H74"/>
      <c r="I74"/>
      <c r="J74"/>
      <c r="K74"/>
      <c r="L74"/>
      <c r="M74"/>
      <c r="N74"/>
      <c r="O74"/>
      <c r="P74"/>
    </row>
    <row r="75" spans="2:19" ht="14.4">
      <c r="B75"/>
      <c r="C75"/>
      <c r="D75"/>
      <c r="E75"/>
      <c r="F75"/>
      <c r="G75"/>
      <c r="H75"/>
      <c r="I75"/>
      <c r="K75" s="52"/>
      <c r="L75" s="52"/>
      <c r="M75" s="52"/>
      <c r="N75" s="52"/>
      <c r="O75" s="52"/>
      <c r="P75" s="52"/>
    </row>
    <row r="76" spans="2:19" ht="14.4">
      <c r="B76" s="353"/>
      <c r="C76"/>
      <c r="D76"/>
      <c r="E76"/>
      <c r="F76"/>
      <c r="G76"/>
      <c r="H76"/>
      <c r="I76"/>
      <c r="J76" s="286"/>
      <c r="K76" s="261"/>
      <c r="L76" s="261"/>
      <c r="M76" s="261"/>
      <c r="N76" s="261"/>
      <c r="O76" s="261"/>
      <c r="P76" s="261"/>
    </row>
    <row r="77" spans="2:19" ht="14.4">
      <c r="B77"/>
      <c r="C77"/>
      <c r="D77"/>
      <c r="E77"/>
      <c r="F77"/>
      <c r="G77"/>
      <c r="H77"/>
      <c r="I77"/>
      <c r="J77" s="286"/>
      <c r="K77" s="261"/>
      <c r="L77" s="261"/>
      <c r="M77" s="261"/>
      <c r="N77" s="261"/>
      <c r="O77" s="261"/>
      <c r="P77" s="261"/>
    </row>
    <row r="78" spans="2:19" ht="14.4">
      <c r="B78"/>
      <c r="C78"/>
      <c r="D78"/>
      <c r="E78"/>
      <c r="F78"/>
      <c r="G78"/>
      <c r="H78"/>
      <c r="I78"/>
      <c r="J78" s="286"/>
      <c r="K78" s="261"/>
      <c r="L78" s="261"/>
      <c r="M78" s="261"/>
      <c r="N78" s="261"/>
      <c r="O78" s="261"/>
      <c r="P78" s="261"/>
    </row>
    <row r="79" spans="2:19" ht="14.4">
      <c r="B79"/>
      <c r="C79"/>
      <c r="D79"/>
      <c r="E79"/>
      <c r="F79"/>
      <c r="G79"/>
      <c r="H79"/>
      <c r="I79"/>
      <c r="J79" s="286"/>
      <c r="K79" s="286"/>
      <c r="L79" s="286"/>
      <c r="M79" s="286"/>
      <c r="N79" s="286"/>
      <c r="O79" s="286"/>
      <c r="P79" s="286"/>
    </row>
    <row r="80" spans="2:19" ht="14.4">
      <c r="B80"/>
      <c r="C80"/>
      <c r="D80"/>
      <c r="E80"/>
      <c r="F80"/>
      <c r="G80"/>
      <c r="H80"/>
      <c r="I80"/>
      <c r="J80" s="286"/>
      <c r="K80" s="286"/>
      <c r="L80" s="286"/>
      <c r="M80" s="286"/>
      <c r="N80" s="286"/>
      <c r="O80" s="286"/>
      <c r="P80" s="286"/>
    </row>
    <row r="81" spans="2:16" ht="14.4">
      <c r="B81"/>
      <c r="C81"/>
      <c r="D81"/>
      <c r="E81"/>
      <c r="F81"/>
      <c r="G81"/>
      <c r="H81"/>
      <c r="I81"/>
      <c r="J81" s="286"/>
      <c r="K81" s="286"/>
      <c r="L81" s="286"/>
      <c r="M81" s="286"/>
      <c r="N81" s="286"/>
      <c r="O81" s="286"/>
      <c r="P81" s="286"/>
    </row>
    <row r="82" spans="2:16" ht="14.4">
      <c r="B82"/>
      <c r="C82"/>
      <c r="D82"/>
      <c r="E82"/>
      <c r="F82"/>
      <c r="G82"/>
      <c r="H82"/>
      <c r="I82"/>
      <c r="J82" s="286"/>
      <c r="K82" s="286"/>
      <c r="L82" s="286"/>
      <c r="M82" s="286"/>
      <c r="N82" s="286"/>
      <c r="O82" s="286"/>
      <c r="P82" s="286"/>
    </row>
    <row r="83" spans="2:16" ht="14.4">
      <c r="B83"/>
      <c r="C83"/>
      <c r="D83"/>
      <c r="E83"/>
      <c r="F83"/>
      <c r="G83"/>
      <c r="H83"/>
      <c r="I83"/>
      <c r="J83" s="286"/>
      <c r="K83" s="286"/>
      <c r="L83" s="286"/>
      <c r="M83" s="286"/>
      <c r="N83" s="286"/>
      <c r="O83" s="286"/>
      <c r="P83" s="286"/>
    </row>
    <row r="84" spans="2:16" ht="14.4">
      <c r="B84"/>
      <c r="C84"/>
      <c r="D84"/>
      <c r="E84"/>
      <c r="F84"/>
      <c r="G84"/>
      <c r="H84"/>
      <c r="I84"/>
      <c r="J84" s="286"/>
      <c r="K84" s="286"/>
      <c r="L84" s="286"/>
      <c r="M84" s="286"/>
      <c r="N84" s="286"/>
      <c r="O84" s="286"/>
      <c r="P84" s="286"/>
    </row>
    <row r="85" spans="2:16">
      <c r="B85" s="286"/>
      <c r="C85" s="286"/>
      <c r="D85" s="286"/>
      <c r="E85" s="286"/>
      <c r="F85" s="286"/>
      <c r="G85" s="286"/>
      <c r="H85" s="286"/>
      <c r="I85" s="286"/>
      <c r="J85" s="286"/>
      <c r="K85" s="286"/>
      <c r="L85" s="286"/>
      <c r="M85" s="286"/>
      <c r="N85" s="286"/>
      <c r="O85" s="286"/>
      <c r="P85" s="286"/>
    </row>
    <row r="86" spans="2:16">
      <c r="B86" s="286"/>
      <c r="C86" s="286"/>
      <c r="D86" s="286"/>
      <c r="E86" s="286"/>
      <c r="F86" s="286"/>
      <c r="G86" s="286"/>
      <c r="H86" s="286"/>
      <c r="I86" s="286"/>
      <c r="J86" s="286"/>
      <c r="K86" s="286"/>
      <c r="L86" s="286"/>
      <c r="M86" s="286"/>
      <c r="N86" s="286"/>
      <c r="O86" s="286"/>
      <c r="P86" s="286"/>
    </row>
    <row r="87" spans="2:16">
      <c r="B87" s="286"/>
      <c r="C87" s="286"/>
      <c r="D87" s="286"/>
      <c r="E87" s="286"/>
      <c r="F87" s="286"/>
      <c r="G87" s="286"/>
      <c r="H87" s="286"/>
      <c r="I87" s="286"/>
      <c r="J87" s="286"/>
      <c r="K87" s="286"/>
      <c r="L87" s="286"/>
      <c r="M87" s="286"/>
      <c r="N87" s="286"/>
      <c r="O87" s="286"/>
      <c r="P87" s="286"/>
    </row>
    <row r="88" spans="2:16">
      <c r="B88" s="286"/>
      <c r="C88" s="286"/>
      <c r="D88" s="286"/>
      <c r="E88" s="286"/>
      <c r="F88" s="286"/>
      <c r="G88" s="286"/>
      <c r="H88" s="286"/>
      <c r="I88" s="286"/>
      <c r="J88" s="286"/>
      <c r="K88" s="286"/>
      <c r="L88" s="286"/>
      <c r="M88" s="286"/>
      <c r="N88" s="286"/>
      <c r="O88" s="286"/>
      <c r="P88" s="286"/>
    </row>
  </sheetData>
  <customSheetViews>
    <customSheetView guid="{BCE7549A-454A-4A8A-98C7-4BDEDB358CFF}" showPageBreaks="1" fitToPage="1" printArea="1">
      <pane xSplit="1" ySplit="7" topLeftCell="B38" activePane="bottomRight" state="frozen"/>
      <selection pane="bottomRight" activeCell="F60" sqref="F60"/>
      <pageMargins left="0.25" right="0.25" top="0.75" bottom="0.75" header="0.3" footer="0.3"/>
      <pageSetup paperSize="5" scale="87" orientation="portrait" cellComments="atEnd" r:id="rId1"/>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2"/>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3"/>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4"/>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5"/>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7"/>
    </customSheetView>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8"/>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1"/>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2"/>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4"/>
    </customSheetView>
    <customSheetView guid="{D3FE92BD-39BB-4D6C-950E-40B1D101AEA4}" fitToPage="1" printArea="1">
      <pane xSplit="1" ySplit="7" topLeftCell="B50" activePane="bottomRight" state="frozen"/>
      <selection pane="bottomRight" activeCell="H79" sqref="H79:H81"/>
      <pageMargins left="0.25" right="0.25" top="0.75" bottom="0.75" header="0.3" footer="0.3"/>
      <pageSetup paperSize="5" scale="87" orientation="portrait" cellComments="atEnd" r:id="rId15"/>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6"/>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7" orientation="portrait" cellComments="atEnd"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zoomScaleNormal="100" workbookViewId="0">
      <pane xSplit="1" ySplit="7" topLeftCell="B32" activePane="bottomRight" state="frozen"/>
      <selection pane="topRight" activeCell="B1" sqref="B1"/>
      <selection pane="bottomLeft" activeCell="A8" sqref="A8"/>
      <selection pane="bottomRight" activeCell="H66" sqref="H66"/>
    </sheetView>
  </sheetViews>
  <sheetFormatPr defaultColWidth="9.109375" defaultRowHeight="13.2"/>
  <cols>
    <col min="1" max="1" width="10.109375" style="5" customWidth="1"/>
    <col min="2" max="2" width="14.88671875" style="5" customWidth="1"/>
    <col min="3" max="3" width="15.5546875" style="5" customWidth="1"/>
    <col min="4" max="4" width="12.88671875" style="5" customWidth="1"/>
    <col min="5" max="5" width="15" style="5" customWidth="1"/>
    <col min="6" max="6" width="14.33203125" style="5" customWidth="1"/>
    <col min="7" max="7" width="14.5546875" style="5" customWidth="1"/>
    <col min="8" max="8" width="15.33203125" style="5" customWidth="1"/>
    <col min="9" max="9" width="14.88671875" style="5" customWidth="1"/>
    <col min="10" max="10" width="14.33203125" style="5" customWidth="1"/>
    <col min="11" max="11" width="12.44140625" style="5" customWidth="1"/>
    <col min="12" max="12" width="11.6640625" style="5" customWidth="1"/>
    <col min="13" max="13" width="16.88671875" style="5" customWidth="1"/>
    <col min="14" max="14" width="12.5546875" style="5" customWidth="1"/>
    <col min="15" max="15" width="8.33203125" style="5" bestFit="1" customWidth="1"/>
    <col min="16" max="16" width="9.6640625" style="5" bestFit="1" customWidth="1"/>
    <col min="17" max="17" width="8.33203125" style="5" bestFit="1" customWidth="1"/>
    <col min="18" max="16384" width="9.109375" style="5"/>
  </cols>
  <sheetData>
    <row r="1" spans="1:17" s="80" customFormat="1">
      <c r="A1" s="409" t="s">
        <v>320</v>
      </c>
      <c r="B1" s="409"/>
      <c r="C1" s="409"/>
      <c r="D1" s="409"/>
      <c r="E1" s="409"/>
      <c r="F1" s="409"/>
      <c r="G1" s="409"/>
      <c r="H1" s="409"/>
      <c r="I1" s="409"/>
      <c r="J1" s="409"/>
      <c r="K1" s="409"/>
      <c r="L1" s="409"/>
      <c r="M1" s="409"/>
      <c r="N1" s="409"/>
      <c r="O1" s="8"/>
      <c r="P1" s="8"/>
      <c r="Q1" s="8"/>
    </row>
    <row r="2" spans="1:17" s="80" customFormat="1">
      <c r="A2" s="409" t="s">
        <v>98</v>
      </c>
      <c r="B2" s="409"/>
      <c r="C2" s="409"/>
      <c r="D2" s="409"/>
      <c r="E2" s="409"/>
      <c r="F2" s="409"/>
      <c r="G2" s="409"/>
      <c r="H2" s="409"/>
      <c r="I2" s="409"/>
      <c r="J2" s="409"/>
      <c r="K2" s="409"/>
      <c r="L2" s="409"/>
      <c r="M2" s="409"/>
      <c r="N2" s="409"/>
      <c r="O2" s="8"/>
      <c r="P2" s="8"/>
      <c r="Q2" s="8"/>
    </row>
    <row r="3" spans="1:17" s="80" customFormat="1">
      <c r="A3" s="409" t="s">
        <v>489</v>
      </c>
      <c r="B3" s="409"/>
      <c r="C3" s="409"/>
      <c r="D3" s="409"/>
      <c r="E3" s="409"/>
      <c r="F3" s="409"/>
      <c r="G3" s="409"/>
      <c r="H3" s="409"/>
      <c r="I3" s="409"/>
      <c r="J3" s="409"/>
      <c r="K3" s="409"/>
      <c r="L3" s="409"/>
      <c r="M3" s="409"/>
      <c r="N3" s="409"/>
      <c r="O3" s="8"/>
      <c r="P3" s="8"/>
      <c r="Q3" s="8"/>
    </row>
    <row r="4" spans="1:17" ht="11.25" customHeight="1">
      <c r="A4" s="164"/>
      <c r="B4" s="164"/>
      <c r="C4" s="164"/>
      <c r="D4" s="164"/>
      <c r="E4" s="164"/>
      <c r="F4" s="164"/>
      <c r="G4" s="164"/>
      <c r="H4" s="164"/>
      <c r="I4" s="164"/>
      <c r="J4" s="8"/>
      <c r="K4" s="8"/>
      <c r="L4" s="8"/>
      <c r="M4" s="8"/>
      <c r="N4" s="8"/>
      <c r="O4" s="8"/>
      <c r="P4" s="8"/>
      <c r="Q4" s="8"/>
    </row>
    <row r="5" spans="1:17" ht="24" customHeight="1">
      <c r="A5" s="416" t="s">
        <v>422</v>
      </c>
      <c r="B5" s="410" t="s">
        <v>97</v>
      </c>
      <c r="C5" s="410"/>
      <c r="D5" s="410"/>
      <c r="E5" s="410"/>
      <c r="F5" s="410" t="s">
        <v>241</v>
      </c>
      <c r="G5" s="410"/>
      <c r="H5" s="410"/>
      <c r="I5" s="410"/>
      <c r="J5" s="410" t="s">
        <v>272</v>
      </c>
      <c r="K5" s="410"/>
      <c r="L5" s="410"/>
      <c r="M5" s="406" t="s">
        <v>559</v>
      </c>
      <c r="N5" s="406" t="s">
        <v>536</v>
      </c>
      <c r="O5" s="8"/>
      <c r="P5" s="8"/>
      <c r="Q5" s="8"/>
    </row>
    <row r="6" spans="1:17" ht="22.5" customHeight="1">
      <c r="A6" s="416"/>
      <c r="B6" s="411" t="s">
        <v>239</v>
      </c>
      <c r="C6" s="424"/>
      <c r="D6" s="410" t="s">
        <v>240</v>
      </c>
      <c r="E6" s="410"/>
      <c r="F6" s="410" t="s">
        <v>239</v>
      </c>
      <c r="G6" s="410"/>
      <c r="H6" s="410" t="s">
        <v>240</v>
      </c>
      <c r="I6" s="410"/>
      <c r="J6" s="406" t="s">
        <v>271</v>
      </c>
      <c r="K6" s="406" t="s">
        <v>270</v>
      </c>
      <c r="L6" s="406" t="s">
        <v>238</v>
      </c>
      <c r="M6" s="407"/>
      <c r="N6" s="407"/>
      <c r="P6" s="8"/>
      <c r="Q6" s="8"/>
    </row>
    <row r="7" spans="1:17" ht="39.6">
      <c r="A7" s="416"/>
      <c r="B7" s="165" t="s">
        <v>234</v>
      </c>
      <c r="C7" s="165" t="s">
        <v>235</v>
      </c>
      <c r="D7" s="165" t="s">
        <v>236</v>
      </c>
      <c r="E7" s="165" t="s">
        <v>235</v>
      </c>
      <c r="F7" s="165" t="s">
        <v>237</v>
      </c>
      <c r="G7" s="165" t="s">
        <v>238</v>
      </c>
      <c r="H7" s="165" t="s">
        <v>236</v>
      </c>
      <c r="I7" s="165" t="s">
        <v>235</v>
      </c>
      <c r="J7" s="408"/>
      <c r="K7" s="408"/>
      <c r="L7" s="408"/>
      <c r="M7" s="408"/>
      <c r="N7" s="407"/>
      <c r="O7" s="8"/>
      <c r="P7" s="8"/>
      <c r="Q7" s="8"/>
    </row>
    <row r="8" spans="1:17">
      <c r="A8" s="22">
        <v>1965</v>
      </c>
      <c r="B8" s="123">
        <v>7.2</v>
      </c>
      <c r="C8" s="126">
        <v>3.84</v>
      </c>
      <c r="D8" s="57" t="s">
        <v>394</v>
      </c>
      <c r="E8" s="57" t="s">
        <v>394</v>
      </c>
      <c r="F8" s="57" t="s">
        <v>394</v>
      </c>
      <c r="G8" s="57" t="s">
        <v>394</v>
      </c>
      <c r="H8" s="58" t="s">
        <v>394</v>
      </c>
      <c r="I8" s="58" t="s">
        <v>394</v>
      </c>
      <c r="J8" s="57" t="s">
        <v>394</v>
      </c>
      <c r="K8" s="57" t="s">
        <v>394</v>
      </c>
      <c r="L8" s="57" t="s">
        <v>394</v>
      </c>
      <c r="M8" s="57" t="s">
        <v>394</v>
      </c>
      <c r="N8" s="58" t="s">
        <v>394</v>
      </c>
      <c r="O8" s="8"/>
      <c r="P8" s="8"/>
      <c r="Q8" s="8"/>
    </row>
    <row r="9" spans="1:17">
      <c r="A9" s="14">
        <v>1966</v>
      </c>
      <c r="B9" s="124">
        <v>7.61</v>
      </c>
      <c r="C9" s="127">
        <v>3.86</v>
      </c>
      <c r="D9" s="58" t="s">
        <v>394</v>
      </c>
      <c r="E9" s="58" t="s">
        <v>394</v>
      </c>
      <c r="F9" s="58" t="s">
        <v>394</v>
      </c>
      <c r="G9" s="58" t="s">
        <v>394</v>
      </c>
      <c r="H9" s="58" t="s">
        <v>394</v>
      </c>
      <c r="I9" s="58" t="s">
        <v>394</v>
      </c>
      <c r="J9" s="58" t="s">
        <v>394</v>
      </c>
      <c r="K9" s="58" t="s">
        <v>394</v>
      </c>
      <c r="L9" s="58" t="s">
        <v>394</v>
      </c>
      <c r="M9" s="58" t="s">
        <v>394</v>
      </c>
      <c r="N9" s="58" t="s">
        <v>394</v>
      </c>
      <c r="O9" s="8"/>
      <c r="P9" s="8"/>
      <c r="Q9" s="8"/>
    </row>
    <row r="10" spans="1:17">
      <c r="A10" s="14">
        <v>1967</v>
      </c>
      <c r="B10" s="124">
        <v>8.11</v>
      </c>
      <c r="C10" s="127">
        <v>3.99</v>
      </c>
      <c r="D10" s="58" t="s">
        <v>394</v>
      </c>
      <c r="E10" s="58" t="s">
        <v>394</v>
      </c>
      <c r="F10" s="58" t="s">
        <v>394</v>
      </c>
      <c r="G10" s="58" t="s">
        <v>394</v>
      </c>
      <c r="H10" s="58" t="s">
        <v>394</v>
      </c>
      <c r="I10" s="58" t="s">
        <v>394</v>
      </c>
      <c r="J10" s="58" t="s">
        <v>394</v>
      </c>
      <c r="K10" s="58" t="s">
        <v>394</v>
      </c>
      <c r="L10" s="58" t="s">
        <v>394</v>
      </c>
      <c r="M10" s="127">
        <v>7.61</v>
      </c>
      <c r="N10" s="58" t="s">
        <v>394</v>
      </c>
      <c r="O10" s="8"/>
      <c r="P10" s="8"/>
      <c r="Q10" s="8"/>
    </row>
    <row r="11" spans="1:17">
      <c r="A11" s="14">
        <v>1968</v>
      </c>
      <c r="B11" s="124">
        <v>8.02</v>
      </c>
      <c r="C11" s="127">
        <v>4.25</v>
      </c>
      <c r="D11" s="58" t="s">
        <v>394</v>
      </c>
      <c r="E11" s="58" t="s">
        <v>394</v>
      </c>
      <c r="F11" s="58" t="s">
        <v>394</v>
      </c>
      <c r="G11" s="58" t="s">
        <v>394</v>
      </c>
      <c r="H11" s="58" t="s">
        <v>394</v>
      </c>
      <c r="I11" s="58" t="s">
        <v>394</v>
      </c>
      <c r="J11" s="58" t="s">
        <v>394</v>
      </c>
      <c r="K11" s="58" t="s">
        <v>394</v>
      </c>
      <c r="L11" s="58" t="s">
        <v>394</v>
      </c>
      <c r="M11" s="127">
        <v>7.65</v>
      </c>
      <c r="N11" s="58" t="s">
        <v>394</v>
      </c>
      <c r="O11" s="8"/>
      <c r="P11" s="8"/>
      <c r="Q11" s="8"/>
    </row>
    <row r="12" spans="1:17">
      <c r="A12" s="14">
        <v>1969</v>
      </c>
      <c r="B12" s="124">
        <v>8.17</v>
      </c>
      <c r="C12" s="127">
        <v>4.92</v>
      </c>
      <c r="D12" s="58" t="s">
        <v>394</v>
      </c>
      <c r="E12" s="58" t="s">
        <v>394</v>
      </c>
      <c r="F12" s="58" t="s">
        <v>394</v>
      </c>
      <c r="G12" s="58" t="s">
        <v>394</v>
      </c>
      <c r="H12" s="58" t="s">
        <v>394</v>
      </c>
      <c r="I12" s="58" t="s">
        <v>394</v>
      </c>
      <c r="J12" s="58" t="s">
        <v>394</v>
      </c>
      <c r="K12" s="58" t="s">
        <v>394</v>
      </c>
      <c r="L12" s="58" t="s">
        <v>394</v>
      </c>
      <c r="M12" s="127">
        <v>6.96</v>
      </c>
      <c r="N12" s="58" t="s">
        <v>394</v>
      </c>
      <c r="O12" s="56"/>
      <c r="P12" s="56"/>
      <c r="Q12" s="8"/>
    </row>
    <row r="13" spans="1:17">
      <c r="A13" s="14">
        <v>1970</v>
      </c>
      <c r="B13" s="124">
        <v>8.6199999999999992</v>
      </c>
      <c r="C13" s="127">
        <v>4.97</v>
      </c>
      <c r="D13" s="58" t="s">
        <v>394</v>
      </c>
      <c r="E13" s="58" t="s">
        <v>394</v>
      </c>
      <c r="F13" s="58" t="s">
        <v>394</v>
      </c>
      <c r="G13" s="58" t="s">
        <v>394</v>
      </c>
      <c r="H13" s="58" t="s">
        <v>394</v>
      </c>
      <c r="I13" s="58" t="s">
        <v>394</v>
      </c>
      <c r="J13" s="58" t="s">
        <v>394</v>
      </c>
      <c r="K13" s="58" t="s">
        <v>394</v>
      </c>
      <c r="L13" s="58" t="s">
        <v>394</v>
      </c>
      <c r="M13" s="127">
        <v>7.77</v>
      </c>
      <c r="N13" s="58" t="s">
        <v>394</v>
      </c>
      <c r="O13" s="56"/>
      <c r="P13" s="56"/>
      <c r="Q13" s="8"/>
    </row>
    <row r="14" spans="1:17">
      <c r="A14" s="14">
        <v>1971</v>
      </c>
      <c r="B14" s="124">
        <v>8.43</v>
      </c>
      <c r="C14" s="127">
        <v>4.5</v>
      </c>
      <c r="D14" s="58" t="s">
        <v>394</v>
      </c>
      <c r="E14" s="58" t="s">
        <v>394</v>
      </c>
      <c r="F14" s="58" t="s">
        <v>394</v>
      </c>
      <c r="G14" s="58" t="s">
        <v>394</v>
      </c>
      <c r="H14" s="58" t="s">
        <v>394</v>
      </c>
      <c r="I14" s="58" t="s">
        <v>394</v>
      </c>
      <c r="J14" s="58" t="s">
        <v>394</v>
      </c>
      <c r="K14" s="58" t="s">
        <v>394</v>
      </c>
      <c r="L14" s="58" t="s">
        <v>394</v>
      </c>
      <c r="M14" s="127">
        <v>7.64</v>
      </c>
      <c r="N14" s="58" t="s">
        <v>394</v>
      </c>
      <c r="O14" s="56"/>
      <c r="P14" s="56"/>
      <c r="Q14" s="8"/>
    </row>
    <row r="15" spans="1:17">
      <c r="A15" s="14">
        <v>1972</v>
      </c>
      <c r="B15" s="124">
        <v>8.18</v>
      </c>
      <c r="C15" s="127">
        <v>3.59</v>
      </c>
      <c r="D15" s="58" t="s">
        <v>394</v>
      </c>
      <c r="E15" s="58" t="s">
        <v>394</v>
      </c>
      <c r="F15" s="58" t="s">
        <v>394</v>
      </c>
      <c r="G15" s="58" t="s">
        <v>394</v>
      </c>
      <c r="H15" s="58" t="s">
        <v>394</v>
      </c>
      <c r="I15" s="58" t="s">
        <v>394</v>
      </c>
      <c r="J15" s="58" t="s">
        <v>394</v>
      </c>
      <c r="K15" s="58" t="s">
        <v>394</v>
      </c>
      <c r="L15" s="58" t="s">
        <v>394</v>
      </c>
      <c r="M15" s="127">
        <v>7.17</v>
      </c>
      <c r="N15" s="58" t="s">
        <v>394</v>
      </c>
      <c r="O15" s="56"/>
      <c r="P15" s="56"/>
      <c r="Q15" s="8"/>
    </row>
    <row r="16" spans="1:17">
      <c r="A16" s="14">
        <v>1973</v>
      </c>
      <c r="B16" s="124">
        <v>10.26</v>
      </c>
      <c r="C16" s="127">
        <v>6.52</v>
      </c>
      <c r="D16" s="58" t="s">
        <v>394</v>
      </c>
      <c r="E16" s="58" t="s">
        <v>394</v>
      </c>
      <c r="F16" s="58" t="s">
        <v>394</v>
      </c>
      <c r="G16" s="58" t="s">
        <v>394</v>
      </c>
      <c r="H16" s="58" t="s">
        <v>394</v>
      </c>
      <c r="I16" s="58" t="s">
        <v>394</v>
      </c>
      <c r="J16" s="58" t="s">
        <v>394</v>
      </c>
      <c r="K16" s="58" t="s">
        <v>394</v>
      </c>
      <c r="L16" s="58" t="s">
        <v>394</v>
      </c>
      <c r="M16" s="127">
        <v>7.55</v>
      </c>
      <c r="N16" s="58" t="s">
        <v>394</v>
      </c>
      <c r="O16" s="56"/>
      <c r="P16" s="56"/>
      <c r="Q16" s="8"/>
    </row>
    <row r="17" spans="1:17">
      <c r="A17" s="14">
        <v>1974</v>
      </c>
      <c r="B17" s="124">
        <v>10.66</v>
      </c>
      <c r="C17" s="127">
        <v>4.91</v>
      </c>
      <c r="D17" s="58" t="s">
        <v>394</v>
      </c>
      <c r="E17" s="58" t="s">
        <v>394</v>
      </c>
      <c r="F17" s="58" t="s">
        <v>394</v>
      </c>
      <c r="G17" s="58" t="s">
        <v>394</v>
      </c>
      <c r="H17" s="58" t="s">
        <v>394</v>
      </c>
      <c r="I17" s="58" t="s">
        <v>394</v>
      </c>
      <c r="J17" s="58" t="s">
        <v>394</v>
      </c>
      <c r="K17" s="58" t="s">
        <v>394</v>
      </c>
      <c r="L17" s="58" t="s">
        <v>394</v>
      </c>
      <c r="M17" s="127">
        <v>7.55</v>
      </c>
      <c r="N17" s="58" t="s">
        <v>394</v>
      </c>
      <c r="O17" s="56"/>
      <c r="P17" s="56"/>
      <c r="Q17" s="8"/>
    </row>
    <row r="18" spans="1:17">
      <c r="A18" s="14">
        <v>1975</v>
      </c>
      <c r="B18" s="124">
        <v>10.11</v>
      </c>
      <c r="C18" s="127">
        <v>4.1500000000000004</v>
      </c>
      <c r="D18" s="58" t="s">
        <v>394</v>
      </c>
      <c r="E18" s="58" t="s">
        <v>394</v>
      </c>
      <c r="F18" s="58" t="s">
        <v>394</v>
      </c>
      <c r="G18" s="58" t="s">
        <v>394</v>
      </c>
      <c r="H18" s="58" t="s">
        <v>394</v>
      </c>
      <c r="I18" s="58" t="s">
        <v>394</v>
      </c>
      <c r="J18" s="58" t="s">
        <v>394</v>
      </c>
      <c r="K18" s="58" t="s">
        <v>394</v>
      </c>
      <c r="L18" s="58" t="s">
        <v>394</v>
      </c>
      <c r="M18" s="127">
        <v>7.83</v>
      </c>
      <c r="N18" s="58" t="s">
        <v>394</v>
      </c>
      <c r="O18" s="56"/>
      <c r="P18" s="56"/>
      <c r="Q18" s="8"/>
    </row>
    <row r="19" spans="1:17">
      <c r="A19" s="14">
        <v>1976</v>
      </c>
      <c r="B19" s="124">
        <v>9.8000000000000007</v>
      </c>
      <c r="C19" s="127">
        <v>3.66</v>
      </c>
      <c r="D19" s="58" t="s">
        <v>394</v>
      </c>
      <c r="E19" s="58" t="s">
        <v>394</v>
      </c>
      <c r="F19" s="58" t="s">
        <v>394</v>
      </c>
      <c r="G19" s="58" t="s">
        <v>394</v>
      </c>
      <c r="H19" s="58" t="s">
        <v>394</v>
      </c>
      <c r="I19" s="58" t="s">
        <v>394</v>
      </c>
      <c r="J19" s="58" t="s">
        <v>394</v>
      </c>
      <c r="K19" s="58" t="s">
        <v>394</v>
      </c>
      <c r="L19" s="58" t="s">
        <v>394</v>
      </c>
      <c r="M19" s="127">
        <v>7.82</v>
      </c>
      <c r="N19" s="58" t="s">
        <v>394</v>
      </c>
      <c r="O19" s="56"/>
      <c r="P19" s="56"/>
      <c r="Q19" s="8"/>
    </row>
    <row r="20" spans="1:17">
      <c r="A20" s="14">
        <v>1977</v>
      </c>
      <c r="B20" s="124">
        <v>9.09</v>
      </c>
      <c r="C20" s="127">
        <v>4.87</v>
      </c>
      <c r="D20" s="58" t="s">
        <v>394</v>
      </c>
      <c r="E20" s="58" t="s">
        <v>394</v>
      </c>
      <c r="F20" s="58" t="s">
        <v>394</v>
      </c>
      <c r="G20" s="58" t="s">
        <v>394</v>
      </c>
      <c r="H20" s="58" t="s">
        <v>394</v>
      </c>
      <c r="I20" s="58" t="s">
        <v>394</v>
      </c>
      <c r="J20" s="58" t="s">
        <v>394</v>
      </c>
      <c r="K20" s="58" t="s">
        <v>394</v>
      </c>
      <c r="L20" s="58" t="s">
        <v>394</v>
      </c>
      <c r="M20" s="127">
        <v>7.82</v>
      </c>
      <c r="N20" s="58" t="s">
        <v>394</v>
      </c>
      <c r="O20" s="56"/>
      <c r="P20" s="56"/>
      <c r="Q20" s="8"/>
    </row>
    <row r="21" spans="1:17">
      <c r="A21" s="14">
        <v>1978</v>
      </c>
      <c r="B21" s="124">
        <v>9.94</v>
      </c>
      <c r="C21" s="127">
        <v>4.75</v>
      </c>
      <c r="D21" s="58" t="s">
        <v>394</v>
      </c>
      <c r="E21" s="58" t="s">
        <v>394</v>
      </c>
      <c r="F21" s="58" t="s">
        <v>394</v>
      </c>
      <c r="G21" s="58" t="s">
        <v>394</v>
      </c>
      <c r="H21" s="58" t="s">
        <v>394</v>
      </c>
      <c r="I21" s="58" t="s">
        <v>394</v>
      </c>
      <c r="J21" s="58" t="s">
        <v>394</v>
      </c>
      <c r="K21" s="58" t="s">
        <v>394</v>
      </c>
      <c r="L21" s="58" t="s">
        <v>394</v>
      </c>
      <c r="M21" s="127">
        <v>7.74</v>
      </c>
      <c r="N21" s="58" t="s">
        <v>394</v>
      </c>
      <c r="O21" s="56"/>
      <c r="P21" s="56"/>
      <c r="Q21" s="8"/>
    </row>
    <row r="22" spans="1:17">
      <c r="A22" s="14">
        <v>1979</v>
      </c>
      <c r="B22" s="124">
        <v>10.79</v>
      </c>
      <c r="C22" s="127">
        <v>5.94</v>
      </c>
      <c r="D22" s="58" t="s">
        <v>394</v>
      </c>
      <c r="E22" s="58" t="s">
        <v>394</v>
      </c>
      <c r="F22" s="120" t="s">
        <v>248</v>
      </c>
      <c r="G22" s="120" t="s">
        <v>231</v>
      </c>
      <c r="H22" s="58" t="s">
        <v>394</v>
      </c>
      <c r="I22" s="58" t="s">
        <v>394</v>
      </c>
      <c r="J22" s="120" t="s">
        <v>305</v>
      </c>
      <c r="K22" s="118" t="s">
        <v>283</v>
      </c>
      <c r="L22" s="118" t="s">
        <v>220</v>
      </c>
      <c r="M22" s="127">
        <v>8.6199999999999992</v>
      </c>
      <c r="N22" s="58" t="s">
        <v>394</v>
      </c>
      <c r="O22" s="56"/>
      <c r="P22" s="56"/>
      <c r="Q22" s="8"/>
    </row>
    <row r="23" spans="1:17">
      <c r="A23" s="14">
        <v>1980</v>
      </c>
      <c r="B23" s="124">
        <v>11.7</v>
      </c>
      <c r="C23" s="127">
        <v>6.06</v>
      </c>
      <c r="D23" s="58" t="s">
        <v>394</v>
      </c>
      <c r="E23" s="58" t="s">
        <v>394</v>
      </c>
      <c r="F23" s="120" t="s">
        <v>248</v>
      </c>
      <c r="G23" s="120" t="s">
        <v>258</v>
      </c>
      <c r="H23" s="58" t="s">
        <v>394</v>
      </c>
      <c r="I23" s="58" t="s">
        <v>394</v>
      </c>
      <c r="J23" s="120" t="s">
        <v>304</v>
      </c>
      <c r="K23" s="118" t="s">
        <v>111</v>
      </c>
      <c r="L23" s="118" t="s">
        <v>220</v>
      </c>
      <c r="M23" s="127">
        <v>8.3000000000000007</v>
      </c>
      <c r="N23" s="58" t="s">
        <v>394</v>
      </c>
      <c r="O23" s="56"/>
      <c r="P23" s="56"/>
      <c r="Q23" s="8"/>
    </row>
    <row r="24" spans="1:17">
      <c r="A24" s="14">
        <v>1981</v>
      </c>
      <c r="B24" s="124">
        <v>12.35</v>
      </c>
      <c r="C24" s="127">
        <v>6.6</v>
      </c>
      <c r="D24" s="58" t="s">
        <v>394</v>
      </c>
      <c r="E24" s="58" t="s">
        <v>394</v>
      </c>
      <c r="F24" s="120" t="s">
        <v>257</v>
      </c>
      <c r="G24" s="120" t="s">
        <v>250</v>
      </c>
      <c r="H24" s="58" t="s">
        <v>394</v>
      </c>
      <c r="I24" s="58" t="s">
        <v>394</v>
      </c>
      <c r="J24" s="120" t="s">
        <v>111</v>
      </c>
      <c r="K24" s="118" t="s">
        <v>284</v>
      </c>
      <c r="L24" s="118" t="s">
        <v>273</v>
      </c>
      <c r="M24" s="127">
        <v>8.6</v>
      </c>
      <c r="N24" s="58" t="s">
        <v>394</v>
      </c>
      <c r="O24" s="56"/>
      <c r="P24" s="56"/>
      <c r="Q24" s="8"/>
    </row>
    <row r="25" spans="1:17">
      <c r="A25" s="14">
        <v>1982</v>
      </c>
      <c r="B25" s="124">
        <v>12.67</v>
      </c>
      <c r="C25" s="127">
        <v>6.05</v>
      </c>
      <c r="D25" s="58" t="s">
        <v>394</v>
      </c>
      <c r="E25" s="58" t="s">
        <v>394</v>
      </c>
      <c r="F25" s="120" t="s">
        <v>256</v>
      </c>
      <c r="G25" s="120" t="s">
        <v>259</v>
      </c>
      <c r="H25" s="58" t="s">
        <v>394</v>
      </c>
      <c r="I25" s="58" t="s">
        <v>394</v>
      </c>
      <c r="J25" s="120" t="s">
        <v>112</v>
      </c>
      <c r="K25" s="118" t="s">
        <v>285</v>
      </c>
      <c r="L25" s="118" t="s">
        <v>282</v>
      </c>
      <c r="M25" s="127">
        <v>8.69</v>
      </c>
      <c r="N25" s="58" t="s">
        <v>394</v>
      </c>
      <c r="O25" s="56"/>
      <c r="P25" s="56"/>
      <c r="Q25" s="8"/>
    </row>
    <row r="26" spans="1:17">
      <c r="A26" s="14">
        <v>1983</v>
      </c>
      <c r="B26" s="124">
        <v>13.31</v>
      </c>
      <c r="C26" s="127">
        <v>6.8</v>
      </c>
      <c r="D26" s="58" t="s">
        <v>394</v>
      </c>
      <c r="E26" s="58" t="s">
        <v>394</v>
      </c>
      <c r="F26" s="120" t="s">
        <v>255</v>
      </c>
      <c r="G26" s="120" t="s">
        <v>260</v>
      </c>
      <c r="H26" s="58" t="s">
        <v>394</v>
      </c>
      <c r="I26" s="58" t="s">
        <v>394</v>
      </c>
      <c r="J26" s="120" t="s">
        <v>292</v>
      </c>
      <c r="K26" s="118" t="s">
        <v>286</v>
      </c>
      <c r="L26" s="118" t="s">
        <v>281</v>
      </c>
      <c r="M26" s="127">
        <v>8.84</v>
      </c>
      <c r="N26" s="58" t="s">
        <v>394</v>
      </c>
      <c r="O26" s="56"/>
      <c r="P26" s="56"/>
      <c r="Q26" s="8"/>
    </row>
    <row r="27" spans="1:17">
      <c r="A27" s="14">
        <v>1984</v>
      </c>
      <c r="B27" s="124">
        <v>13.65</v>
      </c>
      <c r="C27" s="127">
        <v>6.71</v>
      </c>
      <c r="D27" s="58" t="s">
        <v>394</v>
      </c>
      <c r="E27" s="58" t="s">
        <v>394</v>
      </c>
      <c r="F27" s="120" t="s">
        <v>253</v>
      </c>
      <c r="G27" s="120" t="s">
        <v>261</v>
      </c>
      <c r="H27" s="58" t="s">
        <v>394</v>
      </c>
      <c r="I27" s="58" t="s">
        <v>394</v>
      </c>
      <c r="J27" s="120" t="s">
        <v>129</v>
      </c>
      <c r="K27" s="118" t="s">
        <v>287</v>
      </c>
      <c r="L27" s="118" t="s">
        <v>280</v>
      </c>
      <c r="M27" s="127">
        <v>10.02</v>
      </c>
      <c r="N27" s="58" t="s">
        <v>394</v>
      </c>
      <c r="O27" s="56"/>
      <c r="P27" s="56"/>
      <c r="Q27" s="8"/>
    </row>
    <row r="28" spans="1:17">
      <c r="A28" s="14">
        <v>1985</v>
      </c>
      <c r="B28" s="124">
        <v>13.41</v>
      </c>
      <c r="C28" s="127">
        <v>6.26</v>
      </c>
      <c r="D28" s="58" t="s">
        <v>394</v>
      </c>
      <c r="E28" s="58" t="s">
        <v>394</v>
      </c>
      <c r="F28" s="120" t="s">
        <v>254</v>
      </c>
      <c r="G28" s="120" t="s">
        <v>262</v>
      </c>
      <c r="H28" s="58" t="s">
        <v>394</v>
      </c>
      <c r="I28" s="58" t="s">
        <v>394</v>
      </c>
      <c r="J28" s="120" t="s">
        <v>303</v>
      </c>
      <c r="K28" s="118" t="s">
        <v>288</v>
      </c>
      <c r="L28" s="118" t="s">
        <v>263</v>
      </c>
      <c r="M28" s="127">
        <v>9.6999999999999993</v>
      </c>
      <c r="N28" s="58" t="s">
        <v>394</v>
      </c>
      <c r="O28" s="56"/>
      <c r="P28" s="56"/>
      <c r="Q28" s="8"/>
    </row>
    <row r="29" spans="1:17">
      <c r="A29" s="14">
        <v>1986</v>
      </c>
      <c r="B29" s="124">
        <v>13.14</v>
      </c>
      <c r="C29" s="127">
        <v>6.11</v>
      </c>
      <c r="D29" s="58" t="s">
        <v>394</v>
      </c>
      <c r="E29" s="58" t="s">
        <v>394</v>
      </c>
      <c r="F29" s="120" t="s">
        <v>253</v>
      </c>
      <c r="G29" s="120" t="s">
        <v>263</v>
      </c>
      <c r="H29" s="58" t="s">
        <v>394</v>
      </c>
      <c r="I29" s="58" t="s">
        <v>394</v>
      </c>
      <c r="J29" s="120" t="s">
        <v>303</v>
      </c>
      <c r="K29" s="118" t="s">
        <v>289</v>
      </c>
      <c r="L29" s="118" t="s">
        <v>222</v>
      </c>
      <c r="M29" s="127">
        <v>9.4700000000000006</v>
      </c>
      <c r="N29" s="58" t="s">
        <v>394</v>
      </c>
      <c r="O29" s="56"/>
      <c r="P29" s="56"/>
      <c r="Q29" s="8"/>
    </row>
    <row r="30" spans="1:17">
      <c r="A30" s="14">
        <v>1987</v>
      </c>
      <c r="B30" s="124">
        <v>11.7</v>
      </c>
      <c r="C30" s="127">
        <v>5.54</v>
      </c>
      <c r="D30" s="58" t="s">
        <v>394</v>
      </c>
      <c r="E30" s="58" t="s">
        <v>394</v>
      </c>
      <c r="F30" s="120" t="s">
        <v>252</v>
      </c>
      <c r="G30" s="120" t="s">
        <v>258</v>
      </c>
      <c r="H30" s="58" t="s">
        <v>394</v>
      </c>
      <c r="I30" s="58" t="s">
        <v>394</v>
      </c>
      <c r="J30" s="120" t="s">
        <v>292</v>
      </c>
      <c r="K30" s="118" t="s">
        <v>290</v>
      </c>
      <c r="L30" s="118" t="s">
        <v>279</v>
      </c>
      <c r="M30" s="127">
        <v>9.5399999999999991</v>
      </c>
      <c r="N30" s="58" t="s">
        <v>394</v>
      </c>
      <c r="O30" s="56"/>
      <c r="P30" s="56"/>
      <c r="Q30" s="8"/>
    </row>
    <row r="31" spans="1:17">
      <c r="A31" s="14">
        <v>1988</v>
      </c>
      <c r="B31" s="124">
        <v>12.05</v>
      </c>
      <c r="C31" s="127">
        <v>5.83</v>
      </c>
      <c r="D31" s="58" t="s">
        <v>394</v>
      </c>
      <c r="E31" s="58" t="s">
        <v>394</v>
      </c>
      <c r="F31" s="120" t="s">
        <v>251</v>
      </c>
      <c r="G31" s="120" t="s">
        <v>258</v>
      </c>
      <c r="H31" s="58" t="s">
        <v>394</v>
      </c>
      <c r="I31" s="58" t="s">
        <v>394</v>
      </c>
      <c r="J31" s="120" t="s">
        <v>292</v>
      </c>
      <c r="K31" s="118" t="s">
        <v>291</v>
      </c>
      <c r="L31" s="118" t="s">
        <v>278</v>
      </c>
      <c r="M31" s="127">
        <v>10.66</v>
      </c>
      <c r="N31" s="58" t="s">
        <v>394</v>
      </c>
      <c r="O31" s="56"/>
      <c r="P31" s="56"/>
      <c r="Q31" s="8"/>
    </row>
    <row r="32" spans="1:17">
      <c r="A32" s="14">
        <v>1989</v>
      </c>
      <c r="B32" s="124">
        <v>12.04</v>
      </c>
      <c r="C32" s="127">
        <v>5.9</v>
      </c>
      <c r="D32" s="58" t="s">
        <v>394</v>
      </c>
      <c r="E32" s="58" t="s">
        <v>394</v>
      </c>
      <c r="F32" s="120" t="s">
        <v>250</v>
      </c>
      <c r="G32" s="120" t="s">
        <v>264</v>
      </c>
      <c r="H32" s="58" t="s">
        <v>394</v>
      </c>
      <c r="I32" s="58" t="s">
        <v>394</v>
      </c>
      <c r="J32" s="120" t="s">
        <v>302</v>
      </c>
      <c r="K32" s="118" t="s">
        <v>292</v>
      </c>
      <c r="L32" s="118" t="s">
        <v>277</v>
      </c>
      <c r="M32" s="127">
        <v>10.77</v>
      </c>
      <c r="N32" s="58" t="s">
        <v>394</v>
      </c>
      <c r="O32" s="56"/>
      <c r="P32" s="56"/>
      <c r="Q32" s="8"/>
    </row>
    <row r="33" spans="1:17">
      <c r="A33" s="14">
        <v>1990</v>
      </c>
      <c r="B33" s="124">
        <v>11.73</v>
      </c>
      <c r="C33" s="127">
        <v>5.53</v>
      </c>
      <c r="D33" s="58" t="s">
        <v>394</v>
      </c>
      <c r="E33" s="58" t="s">
        <v>394</v>
      </c>
      <c r="F33" s="120" t="s">
        <v>250</v>
      </c>
      <c r="G33" s="120" t="s">
        <v>264</v>
      </c>
      <c r="H33" s="58" t="s">
        <v>394</v>
      </c>
      <c r="I33" s="58" t="s">
        <v>394</v>
      </c>
      <c r="J33" s="120" t="s">
        <v>300</v>
      </c>
      <c r="K33" s="118" t="s">
        <v>285</v>
      </c>
      <c r="L33" s="118" t="s">
        <v>181</v>
      </c>
      <c r="M33" s="127">
        <v>10.77</v>
      </c>
      <c r="N33" s="58" t="s">
        <v>394</v>
      </c>
      <c r="O33" s="56"/>
      <c r="P33" s="56"/>
      <c r="Q33" s="8"/>
    </row>
    <row r="34" spans="1:17">
      <c r="A34" s="14">
        <v>1991</v>
      </c>
      <c r="B34" s="124">
        <v>11.77</v>
      </c>
      <c r="C34" s="127">
        <v>5.5</v>
      </c>
      <c r="D34" s="58" t="s">
        <v>394</v>
      </c>
      <c r="E34" s="58" t="s">
        <v>394</v>
      </c>
      <c r="F34" s="120" t="s">
        <v>249</v>
      </c>
      <c r="G34" s="120" t="s">
        <v>265</v>
      </c>
      <c r="H34" s="58" t="s">
        <v>394</v>
      </c>
      <c r="I34" s="58" t="s">
        <v>394</v>
      </c>
      <c r="J34" s="120" t="s">
        <v>301</v>
      </c>
      <c r="K34" s="118" t="s">
        <v>289</v>
      </c>
      <c r="L34" s="118" t="s">
        <v>276</v>
      </c>
      <c r="M34" s="127">
        <v>10.79</v>
      </c>
      <c r="N34" s="58" t="s">
        <v>394</v>
      </c>
      <c r="O34" s="56"/>
      <c r="P34" s="56"/>
      <c r="Q34" s="8"/>
    </row>
    <row r="35" spans="1:17">
      <c r="A35" s="14">
        <v>1992</v>
      </c>
      <c r="B35" s="124">
        <v>12.76</v>
      </c>
      <c r="C35" s="127">
        <v>6.34</v>
      </c>
      <c r="D35" s="58" t="s">
        <v>394</v>
      </c>
      <c r="E35" s="58" t="s">
        <v>394</v>
      </c>
      <c r="F35" s="120" t="s">
        <v>248</v>
      </c>
      <c r="G35" s="120" t="s">
        <v>266</v>
      </c>
      <c r="H35" s="58" t="s">
        <v>394</v>
      </c>
      <c r="I35" s="58" t="s">
        <v>394</v>
      </c>
      <c r="J35" s="120" t="s">
        <v>300</v>
      </c>
      <c r="K35" s="118" t="s">
        <v>289</v>
      </c>
      <c r="L35" s="118" t="s">
        <v>275</v>
      </c>
      <c r="M35" s="127">
        <v>13.29</v>
      </c>
      <c r="N35" s="58" t="s">
        <v>394</v>
      </c>
      <c r="O35" s="56"/>
      <c r="P35" s="56"/>
      <c r="Q35" s="8"/>
    </row>
    <row r="36" spans="1:17">
      <c r="A36" s="14">
        <v>1993</v>
      </c>
      <c r="B36" s="124">
        <v>13.09</v>
      </c>
      <c r="C36" s="127">
        <v>6.59</v>
      </c>
      <c r="D36" s="58" t="s">
        <v>394</v>
      </c>
      <c r="E36" s="58" t="s">
        <v>394</v>
      </c>
      <c r="F36" s="120" t="s">
        <v>248</v>
      </c>
      <c r="G36" s="120" t="s">
        <v>267</v>
      </c>
      <c r="H36" s="58" t="s">
        <v>394</v>
      </c>
      <c r="I36" s="58" t="s">
        <v>394</v>
      </c>
      <c r="J36" s="120" t="s">
        <v>300</v>
      </c>
      <c r="K36" s="118" t="s">
        <v>293</v>
      </c>
      <c r="L36" s="118" t="s">
        <v>267</v>
      </c>
      <c r="M36" s="58" t="s">
        <v>394</v>
      </c>
      <c r="N36" s="58" t="s">
        <v>394</v>
      </c>
      <c r="O36" s="56"/>
      <c r="P36" s="56"/>
      <c r="Q36" s="8"/>
    </row>
    <row r="37" spans="1:17">
      <c r="A37" s="14">
        <v>1994</v>
      </c>
      <c r="B37" s="124">
        <v>13.5</v>
      </c>
      <c r="C37" s="127">
        <v>6.09</v>
      </c>
      <c r="D37" s="58" t="s">
        <v>394</v>
      </c>
      <c r="E37" s="58" t="s">
        <v>394</v>
      </c>
      <c r="F37" s="120" t="s">
        <v>245</v>
      </c>
      <c r="G37" s="120" t="s">
        <v>267</v>
      </c>
      <c r="H37" s="58" t="s">
        <v>394</v>
      </c>
      <c r="I37" s="58" t="s">
        <v>394</v>
      </c>
      <c r="J37" s="133" t="s">
        <v>299</v>
      </c>
      <c r="K37" s="119" t="s">
        <v>294</v>
      </c>
      <c r="L37" s="119" t="s">
        <v>274</v>
      </c>
      <c r="M37" s="58" t="s">
        <v>394</v>
      </c>
      <c r="N37" s="58" t="s">
        <v>394</v>
      </c>
      <c r="O37" s="56"/>
      <c r="P37" s="56"/>
      <c r="Q37" s="8"/>
    </row>
    <row r="38" spans="1:17">
      <c r="A38" s="14">
        <v>1995</v>
      </c>
      <c r="B38" s="124">
        <v>13.22</v>
      </c>
      <c r="C38" s="127">
        <v>5.84</v>
      </c>
      <c r="D38" s="122">
        <v>9.68</v>
      </c>
      <c r="E38" s="124">
        <v>4.92</v>
      </c>
      <c r="F38" s="120" t="s">
        <v>247</v>
      </c>
      <c r="G38" s="120" t="s">
        <v>265</v>
      </c>
      <c r="H38" s="58" t="s">
        <v>394</v>
      </c>
      <c r="I38" s="58" t="s">
        <v>394</v>
      </c>
      <c r="J38" s="133" t="s">
        <v>370</v>
      </c>
      <c r="K38" s="119" t="s">
        <v>372</v>
      </c>
      <c r="L38" s="119" t="s">
        <v>373</v>
      </c>
      <c r="M38" s="58" t="s">
        <v>394</v>
      </c>
      <c r="N38" s="58" t="s">
        <v>394</v>
      </c>
      <c r="O38" s="56"/>
      <c r="P38" s="56"/>
      <c r="Q38" s="8"/>
    </row>
    <row r="39" spans="1:17">
      <c r="A39" s="14">
        <v>1996</v>
      </c>
      <c r="B39" s="124">
        <v>14.13</v>
      </c>
      <c r="C39" s="127">
        <v>5.91</v>
      </c>
      <c r="D39" s="122">
        <v>9.65</v>
      </c>
      <c r="E39" s="124">
        <v>5.15</v>
      </c>
      <c r="F39" s="120" t="s">
        <v>243</v>
      </c>
      <c r="G39" s="120" t="s">
        <v>373</v>
      </c>
      <c r="H39" s="58" t="s">
        <v>394</v>
      </c>
      <c r="I39" s="58" t="s">
        <v>394</v>
      </c>
      <c r="J39" s="133" t="s">
        <v>298</v>
      </c>
      <c r="K39" s="119" t="s">
        <v>295</v>
      </c>
      <c r="L39" s="119" t="s">
        <v>451</v>
      </c>
      <c r="M39" s="58" t="s">
        <v>394</v>
      </c>
      <c r="N39" s="58" t="s">
        <v>394</v>
      </c>
      <c r="O39" s="56"/>
      <c r="P39" s="56"/>
      <c r="Q39" s="8"/>
    </row>
    <row r="40" spans="1:17">
      <c r="A40" s="14">
        <v>1997</v>
      </c>
      <c r="B40" s="124">
        <v>13.82</v>
      </c>
      <c r="C40" s="127">
        <v>5.63</v>
      </c>
      <c r="D40" s="122">
        <v>9.9</v>
      </c>
      <c r="E40" s="124">
        <v>4.83</v>
      </c>
      <c r="F40" s="120" t="s">
        <v>246</v>
      </c>
      <c r="G40" s="120" t="s">
        <v>268</v>
      </c>
      <c r="H40" s="58" t="s">
        <v>394</v>
      </c>
      <c r="I40" s="58" t="s">
        <v>394</v>
      </c>
      <c r="J40" s="133" t="s">
        <v>295</v>
      </c>
      <c r="K40" s="119" t="s">
        <v>374</v>
      </c>
      <c r="L40" s="119" t="s">
        <v>381</v>
      </c>
      <c r="M40" s="58" t="s">
        <v>394</v>
      </c>
      <c r="N40" s="58" t="s">
        <v>394</v>
      </c>
      <c r="O40" s="56"/>
      <c r="P40" s="56"/>
      <c r="Q40" s="8"/>
    </row>
    <row r="41" spans="1:17">
      <c r="A41" s="14">
        <v>1998</v>
      </c>
      <c r="B41" s="124">
        <v>15.18</v>
      </c>
      <c r="C41" s="127">
        <v>6.26</v>
      </c>
      <c r="D41" s="122">
        <v>9.65</v>
      </c>
      <c r="E41" s="124">
        <v>5.23</v>
      </c>
      <c r="F41" s="120" t="s">
        <v>245</v>
      </c>
      <c r="G41" s="120" t="s">
        <v>443</v>
      </c>
      <c r="H41" s="58" t="s">
        <v>394</v>
      </c>
      <c r="I41" s="58" t="s">
        <v>394</v>
      </c>
      <c r="J41" s="133" t="s">
        <v>371</v>
      </c>
      <c r="K41" s="119" t="s">
        <v>370</v>
      </c>
      <c r="L41" s="119" t="s">
        <v>452</v>
      </c>
      <c r="M41" s="58" t="s">
        <v>394</v>
      </c>
      <c r="N41" s="58" t="s">
        <v>394</v>
      </c>
      <c r="O41" s="56"/>
      <c r="P41" s="56"/>
      <c r="Q41" s="8"/>
    </row>
    <row r="42" spans="1:17">
      <c r="A42" s="14">
        <v>1999</v>
      </c>
      <c r="B42" s="124">
        <v>15.92</v>
      </c>
      <c r="C42" s="127">
        <v>6.23</v>
      </c>
      <c r="D42" s="122">
        <v>9.8800000000000008</v>
      </c>
      <c r="E42" s="124">
        <v>5.19</v>
      </c>
      <c r="F42" s="120" t="s">
        <v>244</v>
      </c>
      <c r="G42" s="120" t="s">
        <v>269</v>
      </c>
      <c r="H42" s="124">
        <v>14.94</v>
      </c>
      <c r="I42" s="124">
        <v>7.81</v>
      </c>
      <c r="J42" s="133" t="s">
        <v>297</v>
      </c>
      <c r="K42" s="119" t="s">
        <v>375</v>
      </c>
      <c r="L42" s="119" t="s">
        <v>264</v>
      </c>
      <c r="M42" s="58" t="s">
        <v>394</v>
      </c>
      <c r="N42" s="58" t="s">
        <v>394</v>
      </c>
      <c r="O42" s="56"/>
      <c r="P42" s="56"/>
      <c r="Q42" s="8"/>
    </row>
    <row r="43" spans="1:17">
      <c r="A43" s="14">
        <v>2000</v>
      </c>
      <c r="B43" s="124">
        <v>15.27</v>
      </c>
      <c r="C43" s="127">
        <v>6.03</v>
      </c>
      <c r="D43" s="122">
        <v>10.31</v>
      </c>
      <c r="E43" s="124">
        <v>5.48</v>
      </c>
      <c r="F43" s="120" t="s">
        <v>243</v>
      </c>
      <c r="G43" s="120" t="s">
        <v>444</v>
      </c>
      <c r="H43" s="124">
        <v>12.11</v>
      </c>
      <c r="I43" s="124">
        <v>8.08</v>
      </c>
      <c r="J43" s="133" t="s">
        <v>297</v>
      </c>
      <c r="K43" s="119" t="s">
        <v>375</v>
      </c>
      <c r="L43" s="119" t="s">
        <v>228</v>
      </c>
      <c r="M43" s="58" t="s">
        <v>394</v>
      </c>
      <c r="N43" s="58" t="s">
        <v>394</v>
      </c>
      <c r="O43" s="56"/>
      <c r="P43" s="56"/>
      <c r="Q43" s="8"/>
    </row>
    <row r="44" spans="1:17">
      <c r="A44" s="14">
        <v>2001</v>
      </c>
      <c r="B44" s="124">
        <v>14.5</v>
      </c>
      <c r="C44" s="127">
        <v>5.72</v>
      </c>
      <c r="D44" s="122">
        <v>9.43</v>
      </c>
      <c r="E44" s="124">
        <v>4.93</v>
      </c>
      <c r="F44" s="120" t="s">
        <v>242</v>
      </c>
      <c r="G44" s="120" t="s">
        <v>269</v>
      </c>
      <c r="H44" s="124">
        <v>8.3699999999999992</v>
      </c>
      <c r="I44" s="124">
        <v>6.55</v>
      </c>
      <c r="J44" s="133" t="s">
        <v>297</v>
      </c>
      <c r="K44" s="119" t="s">
        <v>375</v>
      </c>
      <c r="L44" s="119" t="s">
        <v>382</v>
      </c>
      <c r="M44" s="58" t="s">
        <v>394</v>
      </c>
      <c r="N44" s="58" t="s">
        <v>394</v>
      </c>
      <c r="O44" s="56"/>
      <c r="P44" s="56"/>
      <c r="Q44" s="8"/>
    </row>
    <row r="45" spans="1:17">
      <c r="A45" s="14">
        <v>2002</v>
      </c>
      <c r="B45" s="124">
        <v>12.83</v>
      </c>
      <c r="C45" s="127">
        <v>3.68</v>
      </c>
      <c r="D45" s="122">
        <v>7.99</v>
      </c>
      <c r="E45" s="124">
        <v>2.75</v>
      </c>
      <c r="F45" s="120" t="s">
        <v>442</v>
      </c>
      <c r="G45" s="120" t="s">
        <v>368</v>
      </c>
      <c r="H45" s="124">
        <v>7.33</v>
      </c>
      <c r="I45" s="124">
        <v>7.88</v>
      </c>
      <c r="J45" s="133" t="s">
        <v>296</v>
      </c>
      <c r="K45" s="119" t="s">
        <v>375</v>
      </c>
      <c r="L45" s="119" t="s">
        <v>383</v>
      </c>
      <c r="M45" s="58" t="s">
        <v>394</v>
      </c>
      <c r="N45" s="21">
        <v>6.4</v>
      </c>
      <c r="O45" s="56"/>
      <c r="P45" s="56"/>
      <c r="Q45" s="8"/>
    </row>
    <row r="46" spans="1:17">
      <c r="A46" s="14">
        <v>2003</v>
      </c>
      <c r="B46" s="124">
        <v>11.19</v>
      </c>
      <c r="C46" s="127">
        <v>2.48</v>
      </c>
      <c r="D46" s="122">
        <v>6.83</v>
      </c>
      <c r="E46" s="124">
        <v>1.8</v>
      </c>
      <c r="F46" s="120" t="s">
        <v>442</v>
      </c>
      <c r="G46" s="120" t="s">
        <v>369</v>
      </c>
      <c r="H46" s="124">
        <v>7.64</v>
      </c>
      <c r="I46" s="124">
        <v>6.49</v>
      </c>
      <c r="J46" s="133" t="s">
        <v>296</v>
      </c>
      <c r="K46" s="119" t="s">
        <v>258</v>
      </c>
      <c r="L46" s="119" t="s">
        <v>384</v>
      </c>
      <c r="M46" s="58" t="s">
        <v>394</v>
      </c>
      <c r="N46" s="21">
        <v>6.02</v>
      </c>
      <c r="O46" s="56"/>
      <c r="P46" s="56"/>
      <c r="Q46" s="8"/>
    </row>
    <row r="47" spans="1:17">
      <c r="A47" s="14">
        <v>2004</v>
      </c>
      <c r="B47" s="124">
        <v>9.49</v>
      </c>
      <c r="C47" s="127">
        <v>2.0699999999999998</v>
      </c>
      <c r="D47" s="122">
        <v>6.49</v>
      </c>
      <c r="E47" s="124">
        <v>1.5700000000000003</v>
      </c>
      <c r="F47" s="129" t="s">
        <v>353</v>
      </c>
      <c r="G47" s="120" t="s">
        <v>445</v>
      </c>
      <c r="H47" s="124">
        <v>8.77</v>
      </c>
      <c r="I47" s="124">
        <v>6.79</v>
      </c>
      <c r="J47" s="133" t="s">
        <v>296</v>
      </c>
      <c r="K47" s="119" t="s">
        <v>376</v>
      </c>
      <c r="L47" s="119" t="s">
        <v>385</v>
      </c>
      <c r="M47" s="58" t="s">
        <v>394</v>
      </c>
      <c r="N47" s="21">
        <v>5.92</v>
      </c>
      <c r="O47" s="56"/>
      <c r="P47" s="56"/>
      <c r="Q47" s="8"/>
    </row>
    <row r="48" spans="1:17">
      <c r="A48" s="14">
        <v>2005</v>
      </c>
      <c r="B48" s="124">
        <v>8.9700000000000006</v>
      </c>
      <c r="C48" s="127">
        <v>1.84</v>
      </c>
      <c r="D48" s="122">
        <v>7.08</v>
      </c>
      <c r="E48" s="124">
        <v>1.97</v>
      </c>
      <c r="F48" s="129" t="s">
        <v>402</v>
      </c>
      <c r="G48" s="120" t="s">
        <v>446</v>
      </c>
      <c r="H48" s="124">
        <v>9.9600000000000009</v>
      </c>
      <c r="I48" s="124">
        <v>6.73</v>
      </c>
      <c r="J48" s="133" t="s">
        <v>296</v>
      </c>
      <c r="K48" s="119" t="s">
        <v>377</v>
      </c>
      <c r="L48" s="119" t="s">
        <v>386</v>
      </c>
      <c r="M48" s="58" t="s">
        <v>394</v>
      </c>
      <c r="N48" s="21">
        <v>6.89</v>
      </c>
      <c r="O48" s="56"/>
      <c r="P48" s="56"/>
      <c r="Q48" s="8"/>
    </row>
    <row r="49" spans="1:17">
      <c r="A49" s="14">
        <v>2006</v>
      </c>
      <c r="B49" s="124">
        <v>9.67</v>
      </c>
      <c r="C49" s="127">
        <v>2.21</v>
      </c>
      <c r="D49" s="122">
        <v>7.9725000000000001</v>
      </c>
      <c r="E49" s="124">
        <v>2.5650000000000004</v>
      </c>
      <c r="F49" s="129" t="s">
        <v>403</v>
      </c>
      <c r="G49" s="120" t="s">
        <v>447</v>
      </c>
      <c r="H49" s="124">
        <v>9.94</v>
      </c>
      <c r="I49" s="124">
        <v>6.58</v>
      </c>
      <c r="J49" s="133" t="s">
        <v>296</v>
      </c>
      <c r="K49" s="119" t="s">
        <v>377</v>
      </c>
      <c r="L49" s="119" t="s">
        <v>386</v>
      </c>
      <c r="M49" s="58" t="s">
        <v>394</v>
      </c>
      <c r="N49" s="21">
        <v>8.2899999999999991</v>
      </c>
      <c r="O49" s="56"/>
      <c r="P49" s="56"/>
      <c r="Q49" s="8"/>
    </row>
    <row r="50" spans="1:17">
      <c r="A50" s="14">
        <v>2007</v>
      </c>
      <c r="B50" s="124">
        <v>10.57</v>
      </c>
      <c r="C50" s="127">
        <v>2.68</v>
      </c>
      <c r="D50" s="122">
        <v>8.2624999999999993</v>
      </c>
      <c r="E50" s="124">
        <v>2.94</v>
      </c>
      <c r="F50" s="129" t="s">
        <v>404</v>
      </c>
      <c r="G50" s="120" t="s">
        <v>448</v>
      </c>
      <c r="H50" s="124">
        <v>9.8800000000000008</v>
      </c>
      <c r="I50" s="124">
        <v>6.56</v>
      </c>
      <c r="J50" s="133" t="s">
        <v>296</v>
      </c>
      <c r="K50" s="119" t="s">
        <v>378</v>
      </c>
      <c r="L50" s="119" t="s">
        <v>387</v>
      </c>
      <c r="M50" s="58" t="s">
        <v>394</v>
      </c>
      <c r="N50" s="21">
        <v>8.31</v>
      </c>
      <c r="O50" s="56"/>
      <c r="P50" s="56"/>
      <c r="Q50" s="8"/>
    </row>
    <row r="51" spans="1:17">
      <c r="A51" s="14">
        <v>2008</v>
      </c>
      <c r="B51" s="124">
        <v>11.19</v>
      </c>
      <c r="C51" s="127">
        <v>2.98</v>
      </c>
      <c r="D51" s="122">
        <v>7.5575000000000001</v>
      </c>
      <c r="E51" s="124">
        <v>2.0525000000000002</v>
      </c>
      <c r="F51" s="129" t="s">
        <v>405</v>
      </c>
      <c r="G51" s="120" t="s">
        <v>449</v>
      </c>
      <c r="H51" s="124">
        <v>10.1</v>
      </c>
      <c r="I51" s="124">
        <v>6.73</v>
      </c>
      <c r="J51" s="133" t="s">
        <v>296</v>
      </c>
      <c r="K51" s="119" t="s">
        <v>379</v>
      </c>
      <c r="L51" s="119" t="s">
        <v>388</v>
      </c>
      <c r="M51" s="58" t="s">
        <v>394</v>
      </c>
      <c r="N51" s="21">
        <v>8.35</v>
      </c>
      <c r="O51" s="56"/>
      <c r="P51" s="56"/>
      <c r="Q51" s="8"/>
    </row>
    <row r="52" spans="1:17">
      <c r="A52" s="14">
        <v>2009</v>
      </c>
      <c r="B52" s="124">
        <v>11.8</v>
      </c>
      <c r="C52" s="127">
        <v>2.0299999999999998</v>
      </c>
      <c r="D52" s="122">
        <v>7.2725</v>
      </c>
      <c r="E52" s="124">
        <v>1.2675000000000001</v>
      </c>
      <c r="F52" s="129" t="s">
        <v>406</v>
      </c>
      <c r="G52" s="120" t="s">
        <v>450</v>
      </c>
      <c r="H52" s="124">
        <v>9.4</v>
      </c>
      <c r="I52" s="124">
        <v>4.09</v>
      </c>
      <c r="J52" s="133" t="s">
        <v>296</v>
      </c>
      <c r="K52" s="119" t="s">
        <v>379</v>
      </c>
      <c r="L52" s="119" t="s">
        <v>389</v>
      </c>
      <c r="M52" s="58" t="s">
        <v>394</v>
      </c>
      <c r="N52" s="21">
        <v>6.16</v>
      </c>
      <c r="O52" s="56"/>
      <c r="P52" s="56"/>
      <c r="Q52" s="8"/>
    </row>
    <row r="53" spans="1:17">
      <c r="A53" s="14">
        <v>2010</v>
      </c>
      <c r="B53" s="124">
        <v>10.45</v>
      </c>
      <c r="C53" s="127">
        <v>1</v>
      </c>
      <c r="D53" s="122">
        <v>6.82</v>
      </c>
      <c r="E53" s="124">
        <v>0.71750000000000003</v>
      </c>
      <c r="F53" s="129" t="s">
        <v>407</v>
      </c>
      <c r="G53" s="120" t="s">
        <v>148</v>
      </c>
      <c r="H53" s="124">
        <v>7.76</v>
      </c>
      <c r="I53" s="124">
        <v>1.69</v>
      </c>
      <c r="J53" s="133" t="s">
        <v>296</v>
      </c>
      <c r="K53" s="119" t="s">
        <v>380</v>
      </c>
      <c r="L53" s="119" t="s">
        <v>390</v>
      </c>
      <c r="M53" s="58" t="s">
        <v>394</v>
      </c>
      <c r="N53" s="21">
        <v>5.3674999999999997</v>
      </c>
      <c r="O53" s="56"/>
      <c r="P53" s="56"/>
      <c r="Q53" s="8"/>
    </row>
    <row r="54" spans="1:17">
      <c r="A54" s="14">
        <v>2011</v>
      </c>
      <c r="B54" s="124">
        <v>9.3000000000000007</v>
      </c>
      <c r="C54" s="127">
        <v>0.67</v>
      </c>
      <c r="D54" s="122">
        <v>6.2625000000000011</v>
      </c>
      <c r="E54" s="124">
        <v>0.60749999999999993</v>
      </c>
      <c r="F54" s="129" t="s">
        <v>408</v>
      </c>
      <c r="G54" s="120" t="s">
        <v>558</v>
      </c>
      <c r="H54" s="124">
        <v>7.05</v>
      </c>
      <c r="I54" s="124">
        <v>1.1000000000000001</v>
      </c>
      <c r="J54" s="133" t="s">
        <v>296</v>
      </c>
      <c r="K54" s="119" t="s">
        <v>380</v>
      </c>
      <c r="L54" s="119" t="s">
        <v>351</v>
      </c>
      <c r="M54" s="58" t="s">
        <v>394</v>
      </c>
      <c r="N54" s="21">
        <v>4.68</v>
      </c>
      <c r="O54" s="56"/>
      <c r="P54" s="56"/>
      <c r="Q54" s="8"/>
    </row>
    <row r="55" spans="1:17">
      <c r="A55" s="14">
        <v>2012</v>
      </c>
      <c r="B55" s="124">
        <v>8.75</v>
      </c>
      <c r="C55" s="127">
        <v>0.56999999999999995</v>
      </c>
      <c r="D55" s="122">
        <v>5.93</v>
      </c>
      <c r="E55" s="124">
        <v>0.52</v>
      </c>
      <c r="F55" s="129" t="s">
        <v>408</v>
      </c>
      <c r="G55" s="120" t="s">
        <v>546</v>
      </c>
      <c r="H55" s="124">
        <v>6.6</v>
      </c>
      <c r="I55" s="124">
        <v>0.7</v>
      </c>
      <c r="J55" s="133" t="s">
        <v>296</v>
      </c>
      <c r="K55" s="119" t="s">
        <v>265</v>
      </c>
      <c r="L55" s="119" t="s">
        <v>547</v>
      </c>
      <c r="M55" s="58" t="s">
        <v>394</v>
      </c>
      <c r="N55" s="21">
        <v>3.4133</v>
      </c>
      <c r="O55" s="56"/>
      <c r="P55" s="56"/>
      <c r="Q55" s="8"/>
    </row>
    <row r="56" spans="1:17">
      <c r="A56" s="14">
        <v>2013</v>
      </c>
      <c r="B56" s="124">
        <v>8.51</v>
      </c>
      <c r="C56" s="127">
        <v>0.56000000000000005</v>
      </c>
      <c r="D56" s="122">
        <v>5.26</v>
      </c>
      <c r="E56" s="124">
        <v>0.51</v>
      </c>
      <c r="F56" s="129" t="s">
        <v>408</v>
      </c>
      <c r="G56" s="120" t="s">
        <v>509</v>
      </c>
      <c r="H56" s="124">
        <v>7.55</v>
      </c>
      <c r="I56" s="124">
        <v>0.56999999999999995</v>
      </c>
      <c r="J56" s="133" t="s">
        <v>296</v>
      </c>
      <c r="K56" s="216" t="s">
        <v>394</v>
      </c>
      <c r="L56" s="119" t="s">
        <v>548</v>
      </c>
      <c r="M56" s="58" t="s">
        <v>394</v>
      </c>
      <c r="N56" s="21">
        <v>2.4500000000000002</v>
      </c>
      <c r="O56" s="56"/>
      <c r="P56" s="56"/>
      <c r="Q56" s="8"/>
    </row>
    <row r="57" spans="1:17" s="262" customFormat="1">
      <c r="A57" s="263">
        <v>2014</v>
      </c>
      <c r="B57" s="124">
        <v>7.77</v>
      </c>
      <c r="C57" s="127">
        <v>0.54</v>
      </c>
      <c r="D57" s="122">
        <v>5.07</v>
      </c>
      <c r="E57" s="124">
        <v>0.51</v>
      </c>
      <c r="F57" s="129" t="s">
        <v>408</v>
      </c>
      <c r="G57" s="120" t="s">
        <v>509</v>
      </c>
      <c r="H57" s="124">
        <v>7.91</v>
      </c>
      <c r="I57" s="124">
        <v>0.53</v>
      </c>
      <c r="J57" s="133" t="s">
        <v>296</v>
      </c>
      <c r="K57" s="216" t="s">
        <v>394</v>
      </c>
      <c r="L57" s="119" t="s">
        <v>409</v>
      </c>
      <c r="M57" s="58" t="s">
        <v>394</v>
      </c>
      <c r="N57" s="21">
        <v>2.7212999999999998</v>
      </c>
      <c r="O57" s="56"/>
      <c r="P57" s="56"/>
      <c r="Q57" s="8"/>
    </row>
    <row r="58" spans="1:17">
      <c r="A58" s="263">
        <v>2015</v>
      </c>
      <c r="B58" s="341">
        <v>7.74</v>
      </c>
      <c r="C58" s="342">
        <v>0.56000000000000005</v>
      </c>
      <c r="D58" s="122">
        <v>5.03</v>
      </c>
      <c r="E58" s="341">
        <v>0.52</v>
      </c>
      <c r="F58" s="120" t="s">
        <v>408</v>
      </c>
      <c r="G58" s="343" t="s">
        <v>509</v>
      </c>
      <c r="H58" s="124">
        <v>4.55</v>
      </c>
      <c r="I58" s="124">
        <v>1.31</v>
      </c>
      <c r="J58" s="344" t="s">
        <v>296</v>
      </c>
      <c r="K58" s="345" t="s">
        <v>394</v>
      </c>
      <c r="L58" s="346" t="s">
        <v>409</v>
      </c>
      <c r="M58" s="270" t="s">
        <v>394</v>
      </c>
      <c r="N58" s="21">
        <v>3.88</v>
      </c>
      <c r="O58" s="56"/>
      <c r="P58" s="56"/>
      <c r="Q58" s="8"/>
    </row>
    <row r="59" spans="1:17" s="284" customFormat="1">
      <c r="A59" s="384">
        <v>2016</v>
      </c>
      <c r="B59" s="341">
        <v>8.24</v>
      </c>
      <c r="C59" s="342">
        <v>0.6</v>
      </c>
      <c r="D59" s="122">
        <v>5.73</v>
      </c>
      <c r="E59" s="341">
        <v>0.54</v>
      </c>
      <c r="F59" s="120" t="s">
        <v>408</v>
      </c>
      <c r="G59" s="343" t="s">
        <v>509</v>
      </c>
      <c r="H59" s="124">
        <v>4.5999999999999996</v>
      </c>
      <c r="I59" s="124">
        <v>1.44</v>
      </c>
      <c r="J59" s="344" t="s">
        <v>286</v>
      </c>
      <c r="K59" s="345" t="s">
        <v>394</v>
      </c>
      <c r="L59" s="346" t="s">
        <v>409</v>
      </c>
      <c r="M59" s="270" t="s">
        <v>394</v>
      </c>
      <c r="N59" s="21">
        <v>4.3600000000000003</v>
      </c>
      <c r="O59" s="56"/>
      <c r="P59" s="56"/>
      <c r="Q59" s="282"/>
    </row>
    <row r="60" spans="1:17" s="284" customFormat="1">
      <c r="A60" s="24">
        <v>2017</v>
      </c>
      <c r="B60" s="125">
        <v>8.1999999999999993</v>
      </c>
      <c r="C60" s="128">
        <v>0.62</v>
      </c>
      <c r="D60" s="253">
        <v>6.06</v>
      </c>
      <c r="E60" s="125">
        <v>0.52</v>
      </c>
      <c r="F60" s="130" t="s">
        <v>408</v>
      </c>
      <c r="G60" s="121" t="s">
        <v>509</v>
      </c>
      <c r="H60" s="131">
        <v>6.81</v>
      </c>
      <c r="I60" s="131">
        <v>1.45</v>
      </c>
      <c r="J60" s="134" t="s">
        <v>286</v>
      </c>
      <c r="K60" s="221" t="s">
        <v>394</v>
      </c>
      <c r="L60" s="132" t="s">
        <v>409</v>
      </c>
      <c r="M60" s="269" t="s">
        <v>394</v>
      </c>
      <c r="N60" s="161">
        <v>4.3425000000000002</v>
      </c>
      <c r="O60" s="56"/>
      <c r="P60" s="56"/>
      <c r="Q60" s="282"/>
    </row>
    <row r="61" spans="1:17" ht="20.25" customHeight="1">
      <c r="A61" s="298" t="s">
        <v>352</v>
      </c>
      <c r="B61" s="56"/>
      <c r="C61" s="56"/>
      <c r="D61" s="56"/>
      <c r="E61" s="56"/>
      <c r="F61" s="56"/>
      <c r="G61" s="56"/>
      <c r="H61" s="56"/>
      <c r="I61" s="56"/>
      <c r="J61" s="56"/>
      <c r="K61" s="56"/>
      <c r="L61" s="56"/>
      <c r="M61" s="56"/>
      <c r="N61" s="56"/>
      <c r="O61" s="56"/>
      <c r="P61" s="56"/>
      <c r="Q61" s="8"/>
    </row>
    <row r="62" spans="1:17" ht="15.75" customHeight="1">
      <c r="A62" s="302" t="s">
        <v>537</v>
      </c>
      <c r="B62" s="8"/>
      <c r="C62" s="8"/>
      <c r="D62" s="8"/>
      <c r="E62" s="8"/>
      <c r="F62" s="8"/>
      <c r="G62" s="8"/>
      <c r="H62" s="8"/>
      <c r="I62" s="8"/>
      <c r="J62" s="56"/>
      <c r="K62" s="56"/>
      <c r="L62" s="56"/>
      <c r="M62" s="56"/>
      <c r="N62" s="56"/>
      <c r="O62" s="56"/>
      <c r="P62" s="56"/>
      <c r="Q62" s="8"/>
    </row>
    <row r="63" spans="1:17">
      <c r="A63" s="8"/>
      <c r="B63" s="8"/>
      <c r="C63" s="8"/>
      <c r="D63" s="8"/>
      <c r="E63" s="8"/>
      <c r="F63" s="8"/>
      <c r="G63" s="8"/>
      <c r="H63" s="8"/>
      <c r="I63" s="8"/>
      <c r="J63" s="56"/>
      <c r="K63" s="56"/>
      <c r="L63" s="56"/>
      <c r="M63" s="56"/>
      <c r="N63" s="56"/>
      <c r="O63" s="56"/>
      <c r="P63" s="56"/>
      <c r="Q63" s="8"/>
    </row>
    <row r="64" spans="1:17" ht="14.4">
      <c r="A64" s="8"/>
      <c r="B64"/>
      <c r="C64"/>
      <c r="D64"/>
      <c r="E64"/>
      <c r="F64"/>
      <c r="G64"/>
      <c r="H64"/>
      <c r="I64"/>
      <c r="J64"/>
      <c r="K64"/>
      <c r="L64"/>
      <c r="M64"/>
      <c r="N64"/>
      <c r="O64"/>
      <c r="P64" s="56"/>
      <c r="Q64" s="8"/>
    </row>
    <row r="65" spans="1:17" ht="14.4">
      <c r="A65" s="8"/>
      <c r="B65"/>
      <c r="C65"/>
      <c r="D65"/>
      <c r="E65"/>
      <c r="F65"/>
      <c r="G65"/>
      <c r="H65"/>
      <c r="I65"/>
      <c r="J65"/>
      <c r="K65"/>
      <c r="L65"/>
      <c r="M65"/>
      <c r="N65"/>
      <c r="O65"/>
      <c r="P65" s="56"/>
      <c r="Q65" s="8"/>
    </row>
    <row r="66" spans="1:17" ht="14.4">
      <c r="A66" s="8"/>
      <c r="B66"/>
      <c r="C66"/>
      <c r="D66"/>
      <c r="E66"/>
      <c r="F66"/>
      <c r="G66"/>
      <c r="H66"/>
      <c r="I66"/>
      <c r="J66"/>
      <c r="K66"/>
      <c r="L66"/>
      <c r="M66"/>
      <c r="N66"/>
      <c r="O66"/>
      <c r="P66" s="8"/>
      <c r="Q66" s="8"/>
    </row>
    <row r="67" spans="1:17" ht="14.4">
      <c r="A67" s="8"/>
      <c r="B67"/>
      <c r="C67"/>
      <c r="D67"/>
      <c r="E67"/>
      <c r="F67"/>
      <c r="G67"/>
      <c r="H67"/>
      <c r="I67"/>
      <c r="J67"/>
      <c r="K67"/>
      <c r="L67"/>
      <c r="M67"/>
      <c r="N67"/>
      <c r="O67"/>
      <c r="P67" s="8"/>
      <c r="Q67" s="8"/>
    </row>
    <row r="68" spans="1:17" ht="14.4">
      <c r="A68" s="8"/>
      <c r="B68"/>
      <c r="C68"/>
      <c r="D68"/>
      <c r="E68"/>
      <c r="F68"/>
      <c r="G68"/>
      <c r="H68"/>
      <c r="I68"/>
      <c r="J68"/>
      <c r="K68"/>
      <c r="L68"/>
      <c r="M68"/>
      <c r="N68"/>
      <c r="O68"/>
      <c r="P68" s="8"/>
      <c r="Q68" s="8"/>
    </row>
    <row r="69" spans="1:17" ht="14.4">
      <c r="A69" s="8"/>
      <c r="B69"/>
      <c r="C69"/>
      <c r="D69"/>
      <c r="E69"/>
      <c r="F69"/>
      <c r="G69"/>
      <c r="H69"/>
      <c r="I69"/>
      <c r="J69"/>
      <c r="K69"/>
      <c r="L69"/>
      <c r="M69"/>
      <c r="N69"/>
      <c r="O69"/>
      <c r="P69" s="8"/>
      <c r="Q69" s="8"/>
    </row>
    <row r="70" spans="1:17" ht="14.4">
      <c r="A70" s="8"/>
      <c r="B70"/>
      <c r="C70"/>
      <c r="D70"/>
      <c r="E70"/>
      <c r="F70"/>
      <c r="G70"/>
      <c r="H70"/>
      <c r="I70"/>
      <c r="J70"/>
      <c r="K70"/>
      <c r="L70"/>
      <c r="M70"/>
      <c r="N70"/>
      <c r="O70"/>
      <c r="P70" s="8"/>
      <c r="Q70" s="8"/>
    </row>
    <row r="71" spans="1:17" ht="14.4">
      <c r="A71" s="8"/>
      <c r="B71"/>
      <c r="C71"/>
      <c r="D71"/>
      <c r="E71"/>
      <c r="F71"/>
      <c r="G71"/>
      <c r="H71"/>
      <c r="I71"/>
      <c r="J71"/>
      <c r="K71"/>
      <c r="L71"/>
      <c r="M71"/>
      <c r="N71"/>
      <c r="O71"/>
      <c r="P71" s="8"/>
      <c r="Q71" s="8"/>
    </row>
    <row r="72" spans="1:17" ht="14.4">
      <c r="A72" s="8"/>
      <c r="B72"/>
      <c r="C72"/>
      <c r="D72"/>
      <c r="E72"/>
      <c r="F72"/>
      <c r="G72"/>
      <c r="H72"/>
      <c r="I72"/>
      <c r="J72"/>
      <c r="K72"/>
      <c r="L72"/>
      <c r="M72"/>
      <c r="N72"/>
      <c r="O72"/>
      <c r="P72" s="8"/>
      <c r="Q72" s="8"/>
    </row>
    <row r="73" spans="1:17" ht="14.4">
      <c r="A73" s="8"/>
      <c r="B73"/>
      <c r="C73"/>
      <c r="D73"/>
      <c r="E73"/>
      <c r="F73"/>
      <c r="G73"/>
      <c r="H73"/>
      <c r="I73"/>
      <c r="J73"/>
      <c r="K73"/>
      <c r="L73"/>
      <c r="M73"/>
      <c r="N73"/>
      <c r="O73"/>
      <c r="P73" s="8"/>
      <c r="Q73" s="8"/>
    </row>
    <row r="74" spans="1:17" ht="14.4">
      <c r="A74" s="8"/>
      <c r="B74"/>
      <c r="C74"/>
      <c r="D74"/>
      <c r="E74"/>
      <c r="F74"/>
      <c r="G74"/>
      <c r="H74"/>
      <c r="I74"/>
      <c r="J74"/>
      <c r="K74"/>
      <c r="L74"/>
      <c r="M74"/>
      <c r="N74"/>
      <c r="O74"/>
      <c r="P74" s="8"/>
      <c r="Q74" s="8"/>
    </row>
    <row r="75" spans="1:17" ht="14.4">
      <c r="A75" s="8"/>
      <c r="B75"/>
      <c r="C75"/>
      <c r="D75"/>
      <c r="E75"/>
      <c r="F75"/>
      <c r="G75"/>
      <c r="H75"/>
      <c r="I75"/>
      <c r="J75"/>
      <c r="K75"/>
      <c r="L75"/>
      <c r="M75"/>
      <c r="N75"/>
      <c r="O75"/>
      <c r="P75" s="8"/>
      <c r="Q75" s="8"/>
    </row>
    <row r="76" spans="1:17">
      <c r="A76" s="8"/>
      <c r="B76" s="282"/>
      <c r="C76" s="282"/>
      <c r="D76" s="282"/>
      <c r="E76" s="282"/>
      <c r="F76" s="282"/>
      <c r="G76" s="282"/>
      <c r="H76" s="282"/>
      <c r="I76" s="282"/>
      <c r="J76" s="282"/>
      <c r="K76" s="282"/>
      <c r="L76" s="282"/>
      <c r="M76" s="282"/>
      <c r="N76" s="282"/>
      <c r="O76" s="8"/>
      <c r="P76" s="8"/>
      <c r="Q76" s="8"/>
    </row>
    <row r="77" spans="1:17">
      <c r="A77" s="8"/>
      <c r="B77" s="282"/>
      <c r="C77" s="282"/>
      <c r="D77" s="282"/>
      <c r="E77" s="282"/>
      <c r="F77" s="282"/>
      <c r="G77" s="282"/>
      <c r="H77" s="282"/>
      <c r="I77" s="282"/>
      <c r="J77" s="282"/>
      <c r="K77" s="282"/>
      <c r="L77" s="282"/>
      <c r="M77" s="282"/>
      <c r="N77" s="282"/>
      <c r="O77" s="8"/>
      <c r="P77" s="8"/>
      <c r="Q77" s="8"/>
    </row>
    <row r="78" spans="1:17">
      <c r="A78" s="8"/>
      <c r="B78" s="282"/>
      <c r="C78" s="282"/>
      <c r="D78" s="282"/>
      <c r="E78" s="282"/>
      <c r="F78" s="282"/>
      <c r="G78" s="282"/>
      <c r="H78" s="282"/>
      <c r="I78" s="282"/>
      <c r="J78" s="282"/>
      <c r="K78" s="282"/>
      <c r="L78" s="282"/>
      <c r="M78" s="282"/>
      <c r="N78" s="282"/>
      <c r="O78" s="8"/>
      <c r="P78" s="8"/>
      <c r="Q78" s="8"/>
    </row>
    <row r="79" spans="1:17">
      <c r="A79" s="8"/>
      <c r="B79" s="282"/>
      <c r="C79" s="282"/>
      <c r="D79" s="282"/>
      <c r="E79" s="282"/>
      <c r="F79" s="282"/>
      <c r="G79" s="282"/>
      <c r="H79" s="282"/>
      <c r="I79" s="282"/>
      <c r="J79" s="282"/>
      <c r="K79" s="282"/>
      <c r="L79" s="282"/>
      <c r="M79" s="282"/>
      <c r="N79" s="282"/>
      <c r="O79" s="8"/>
      <c r="P79" s="8"/>
      <c r="Q79" s="8"/>
    </row>
    <row r="80" spans="1:17">
      <c r="A80" s="8"/>
      <c r="B80" s="282"/>
      <c r="C80" s="282"/>
      <c r="D80" s="282"/>
      <c r="E80" s="282"/>
      <c r="F80" s="282"/>
      <c r="G80" s="282"/>
      <c r="H80" s="282"/>
      <c r="I80" s="282"/>
      <c r="J80" s="282"/>
      <c r="K80" s="282"/>
      <c r="L80" s="282"/>
      <c r="M80" s="282"/>
      <c r="N80" s="282"/>
      <c r="O80" s="8"/>
      <c r="P80" s="8"/>
      <c r="Q80" s="8"/>
    </row>
    <row r="81" spans="1:17">
      <c r="A81" s="8"/>
      <c r="B81" s="282"/>
      <c r="C81" s="282"/>
      <c r="D81" s="282"/>
      <c r="E81" s="282"/>
      <c r="F81" s="282"/>
      <c r="G81" s="282"/>
      <c r="H81" s="282"/>
      <c r="I81" s="282"/>
      <c r="J81" s="282"/>
      <c r="K81" s="282"/>
      <c r="L81" s="282"/>
      <c r="M81" s="282"/>
      <c r="N81" s="282"/>
      <c r="O81" s="8"/>
      <c r="P81" s="8"/>
      <c r="Q81" s="8"/>
    </row>
    <row r="82" spans="1:17">
      <c r="A82" s="8"/>
      <c r="B82" s="282"/>
      <c r="C82" s="282"/>
      <c r="D82" s="282"/>
      <c r="E82" s="282"/>
      <c r="F82" s="282"/>
      <c r="G82" s="282"/>
      <c r="H82" s="282"/>
      <c r="I82" s="282"/>
      <c r="J82" s="282"/>
      <c r="K82" s="282"/>
      <c r="L82" s="282"/>
      <c r="M82" s="282"/>
      <c r="N82" s="282"/>
      <c r="O82" s="8"/>
      <c r="P82" s="8"/>
      <c r="Q82" s="8"/>
    </row>
    <row r="83" spans="1:17">
      <c r="A83" s="8"/>
      <c r="B83" s="282"/>
      <c r="C83" s="282"/>
      <c r="D83" s="282"/>
      <c r="E83" s="282"/>
      <c r="F83" s="282"/>
      <c r="G83" s="282"/>
      <c r="H83" s="282"/>
      <c r="I83" s="282"/>
      <c r="J83" s="282"/>
      <c r="K83" s="282"/>
      <c r="L83" s="282"/>
      <c r="M83" s="282"/>
      <c r="N83" s="282"/>
      <c r="O83" s="8"/>
      <c r="P83" s="8"/>
      <c r="Q83" s="8"/>
    </row>
    <row r="84" spans="1:17">
      <c r="A84" s="8"/>
      <c r="B84" s="282"/>
      <c r="C84" s="282"/>
      <c r="D84" s="282"/>
      <c r="E84" s="282"/>
      <c r="F84" s="282"/>
      <c r="G84" s="282"/>
      <c r="H84" s="282"/>
      <c r="I84" s="282"/>
      <c r="J84" s="282"/>
      <c r="K84" s="282"/>
      <c r="L84" s="282"/>
      <c r="M84" s="282"/>
      <c r="N84" s="282"/>
      <c r="O84" s="8"/>
      <c r="P84" s="8"/>
      <c r="Q84" s="8"/>
    </row>
    <row r="85" spans="1:17">
      <c r="A85" s="8"/>
      <c r="B85" s="282"/>
      <c r="C85" s="282"/>
      <c r="D85" s="282"/>
      <c r="E85" s="282"/>
      <c r="F85" s="282"/>
      <c r="G85" s="282"/>
      <c r="H85" s="282"/>
      <c r="I85" s="282"/>
      <c r="J85" s="282"/>
      <c r="K85" s="282"/>
      <c r="L85" s="282"/>
      <c r="M85" s="282"/>
      <c r="N85" s="282"/>
      <c r="O85" s="8"/>
      <c r="P85" s="8"/>
      <c r="Q85" s="8"/>
    </row>
    <row r="86" spans="1:17">
      <c r="A86" s="8"/>
      <c r="B86" s="8"/>
      <c r="C86" s="8"/>
      <c r="D86" s="8"/>
      <c r="E86" s="8"/>
      <c r="F86" s="8"/>
      <c r="G86" s="8"/>
      <c r="H86" s="8"/>
      <c r="I86" s="8"/>
      <c r="J86" s="8"/>
      <c r="K86" s="8"/>
      <c r="L86" s="8"/>
      <c r="M86" s="8"/>
      <c r="N86" s="8"/>
      <c r="O86" s="8"/>
      <c r="P86" s="8"/>
      <c r="Q86" s="8"/>
    </row>
    <row r="87" spans="1:17">
      <c r="A87" s="8"/>
      <c r="B87" s="8"/>
      <c r="C87" s="8"/>
      <c r="D87" s="8"/>
      <c r="E87" s="8"/>
      <c r="F87" s="8"/>
      <c r="G87" s="8"/>
      <c r="H87" s="8"/>
      <c r="I87" s="8"/>
      <c r="J87" s="8"/>
      <c r="K87" s="8"/>
      <c r="L87" s="8"/>
      <c r="M87" s="8"/>
      <c r="N87" s="8"/>
      <c r="O87" s="8"/>
      <c r="P87" s="8"/>
      <c r="Q87" s="8"/>
    </row>
    <row r="88" spans="1:17">
      <c r="A88" s="8"/>
      <c r="B88" s="354"/>
      <c r="C88" s="354"/>
      <c r="D88" s="354"/>
      <c r="E88" s="354"/>
      <c r="F88" s="354"/>
      <c r="G88" s="354"/>
      <c r="H88" s="354"/>
      <c r="I88" s="354"/>
      <c r="J88" s="354"/>
      <c r="K88" s="354"/>
      <c r="L88" s="354"/>
      <c r="M88" s="354"/>
      <c r="N88" s="354"/>
      <c r="O88" s="8"/>
      <c r="P88" s="8"/>
      <c r="Q88" s="8"/>
    </row>
    <row r="89" spans="1:17">
      <c r="A89" s="8"/>
      <c r="B89" s="354"/>
      <c r="C89" s="354"/>
      <c r="D89" s="354"/>
      <c r="E89" s="354"/>
      <c r="F89" s="354"/>
      <c r="G89" s="354"/>
      <c r="H89" s="354"/>
      <c r="I89" s="354"/>
      <c r="J89" s="354"/>
      <c r="K89" s="354"/>
      <c r="L89" s="354"/>
      <c r="M89" s="354"/>
      <c r="N89" s="354"/>
      <c r="O89" s="8"/>
      <c r="P89" s="8"/>
      <c r="Q89" s="8"/>
    </row>
    <row r="90" spans="1:17">
      <c r="A90" s="8"/>
      <c r="B90" s="354"/>
      <c r="C90" s="354"/>
      <c r="D90" s="354"/>
      <c r="E90" s="354"/>
      <c r="F90" s="354"/>
      <c r="G90" s="354"/>
      <c r="H90" s="354"/>
      <c r="I90" s="354"/>
      <c r="J90" s="354"/>
      <c r="K90" s="354"/>
      <c r="L90" s="354"/>
      <c r="M90" s="354"/>
      <c r="N90" s="354"/>
      <c r="O90" s="8"/>
      <c r="P90" s="8"/>
      <c r="Q90" s="8"/>
    </row>
    <row r="91" spans="1:17">
      <c r="A91" s="8"/>
      <c r="B91" s="354"/>
      <c r="C91" s="354"/>
      <c r="D91" s="354"/>
      <c r="E91" s="354"/>
      <c r="F91" s="354"/>
      <c r="G91" s="354"/>
      <c r="H91" s="354"/>
      <c r="I91" s="354"/>
      <c r="J91" s="354"/>
      <c r="K91" s="354"/>
      <c r="L91" s="354"/>
      <c r="M91" s="354"/>
      <c r="N91" s="354"/>
      <c r="O91" s="8"/>
      <c r="P91" s="8"/>
      <c r="Q91" s="8"/>
    </row>
    <row r="92" spans="1:17">
      <c r="A92" s="8"/>
      <c r="B92" s="354"/>
      <c r="C92" s="354"/>
      <c r="D92" s="354"/>
      <c r="E92" s="354"/>
      <c r="F92" s="354"/>
      <c r="G92" s="354"/>
      <c r="H92" s="354"/>
      <c r="I92" s="354"/>
      <c r="J92" s="354"/>
      <c r="K92" s="354"/>
      <c r="L92" s="354"/>
      <c r="M92" s="354"/>
      <c r="N92" s="354"/>
      <c r="O92" s="8"/>
      <c r="P92" s="8"/>
      <c r="Q92" s="8"/>
    </row>
    <row r="93" spans="1:17">
      <c r="A93" s="8"/>
      <c r="B93" s="354"/>
      <c r="C93" s="354"/>
      <c r="D93" s="354"/>
      <c r="E93" s="354"/>
      <c r="F93" s="354"/>
      <c r="G93" s="354"/>
      <c r="H93" s="354"/>
      <c r="I93" s="354"/>
      <c r="J93" s="354"/>
      <c r="K93" s="354"/>
      <c r="L93" s="354"/>
      <c r="M93" s="354"/>
      <c r="N93" s="354"/>
      <c r="O93" s="8"/>
      <c r="P93" s="8"/>
      <c r="Q93" s="8"/>
    </row>
    <row r="94" spans="1:17">
      <c r="A94" s="8"/>
      <c r="B94" s="354"/>
      <c r="C94" s="354"/>
      <c r="D94" s="354"/>
      <c r="E94" s="354"/>
      <c r="F94" s="354"/>
      <c r="G94" s="354"/>
      <c r="H94" s="354"/>
      <c r="I94" s="354"/>
      <c r="J94" s="354"/>
      <c r="K94" s="354"/>
      <c r="L94" s="354"/>
      <c r="M94" s="354"/>
      <c r="N94" s="354"/>
      <c r="O94" s="8"/>
      <c r="P94" s="8"/>
      <c r="Q94" s="8"/>
    </row>
    <row r="95" spans="1:17">
      <c r="A95" s="8"/>
      <c r="B95" s="354"/>
      <c r="C95" s="354"/>
      <c r="D95" s="354"/>
      <c r="E95" s="354"/>
      <c r="F95" s="354"/>
      <c r="G95" s="354"/>
      <c r="H95" s="354"/>
      <c r="I95" s="354"/>
      <c r="J95" s="354"/>
      <c r="K95" s="354"/>
      <c r="L95" s="354"/>
      <c r="M95" s="354"/>
      <c r="N95" s="354"/>
      <c r="O95" s="8"/>
      <c r="P95" s="8"/>
      <c r="Q95" s="8"/>
    </row>
    <row r="96" spans="1:17">
      <c r="A96" s="8"/>
      <c r="B96" s="354"/>
      <c r="C96" s="354"/>
      <c r="D96" s="354"/>
      <c r="E96" s="354"/>
      <c r="F96" s="354"/>
      <c r="G96" s="354"/>
      <c r="H96" s="354"/>
      <c r="I96" s="354"/>
      <c r="J96" s="354"/>
      <c r="K96" s="354"/>
      <c r="L96" s="354"/>
      <c r="M96" s="354"/>
      <c r="N96" s="354"/>
      <c r="O96" s="8"/>
      <c r="P96" s="8"/>
      <c r="Q96" s="8"/>
    </row>
    <row r="97" spans="1:17">
      <c r="A97" s="8"/>
      <c r="B97" s="354"/>
      <c r="C97" s="354"/>
      <c r="D97" s="354"/>
      <c r="E97" s="354"/>
      <c r="F97" s="354"/>
      <c r="G97" s="354"/>
      <c r="H97" s="354"/>
      <c r="I97" s="354"/>
      <c r="J97" s="354"/>
      <c r="K97" s="354"/>
      <c r="L97" s="354"/>
      <c r="M97" s="354"/>
      <c r="N97" s="354"/>
      <c r="O97" s="8"/>
      <c r="P97" s="8"/>
      <c r="Q97" s="8"/>
    </row>
    <row r="98" spans="1:17">
      <c r="A98" s="8"/>
      <c r="B98" s="354"/>
      <c r="C98" s="354"/>
      <c r="D98" s="354"/>
      <c r="E98" s="354"/>
      <c r="F98" s="354"/>
      <c r="G98" s="354"/>
      <c r="H98" s="354"/>
      <c r="I98" s="354"/>
      <c r="J98" s="354"/>
      <c r="K98" s="354"/>
      <c r="L98" s="354"/>
      <c r="M98" s="354"/>
      <c r="N98" s="354"/>
      <c r="O98" s="8"/>
      <c r="P98" s="8"/>
      <c r="Q98" s="8"/>
    </row>
    <row r="99" spans="1:17">
      <c r="A99" s="8"/>
      <c r="B99" s="354"/>
      <c r="C99" s="354"/>
      <c r="D99" s="354"/>
      <c r="E99" s="354"/>
      <c r="F99" s="354"/>
      <c r="G99" s="354"/>
      <c r="H99" s="354"/>
      <c r="I99" s="354"/>
      <c r="J99" s="354"/>
      <c r="K99" s="354"/>
      <c r="L99" s="354"/>
      <c r="M99" s="354"/>
      <c r="N99" s="354"/>
      <c r="O99" s="8"/>
      <c r="P99" s="8"/>
      <c r="Q99" s="8"/>
    </row>
    <row r="100" spans="1:17">
      <c r="A100" s="8"/>
      <c r="B100" s="354"/>
      <c r="C100" s="354"/>
      <c r="D100" s="354"/>
      <c r="E100" s="354"/>
      <c r="F100" s="354"/>
      <c r="G100" s="354"/>
      <c r="H100" s="354"/>
      <c r="I100" s="354"/>
      <c r="J100" s="354"/>
      <c r="K100" s="354"/>
      <c r="L100" s="354"/>
      <c r="M100" s="354"/>
      <c r="N100" s="354"/>
      <c r="O100" s="8"/>
      <c r="P100" s="8"/>
      <c r="Q100" s="8"/>
    </row>
    <row r="101" spans="1:17">
      <c r="A101" s="8"/>
      <c r="B101" s="354"/>
      <c r="C101" s="354"/>
      <c r="D101" s="354"/>
      <c r="E101" s="354"/>
      <c r="F101" s="354"/>
      <c r="G101" s="354"/>
      <c r="H101" s="354"/>
      <c r="I101" s="354"/>
      <c r="J101" s="354"/>
      <c r="K101" s="354"/>
      <c r="L101" s="354"/>
      <c r="M101" s="354"/>
      <c r="N101" s="354"/>
      <c r="O101" s="8"/>
      <c r="P101" s="8"/>
      <c r="Q101" s="8"/>
    </row>
    <row r="102" spans="1:17">
      <c r="A102" s="8"/>
      <c r="B102" s="354"/>
      <c r="C102" s="354"/>
      <c r="D102" s="354"/>
      <c r="E102" s="354"/>
      <c r="F102" s="354"/>
      <c r="G102" s="354"/>
      <c r="H102" s="354"/>
      <c r="I102" s="354"/>
      <c r="J102" s="354"/>
      <c r="K102" s="354"/>
      <c r="L102" s="354"/>
      <c r="M102" s="354"/>
      <c r="N102" s="354"/>
      <c r="O102" s="8"/>
      <c r="P102" s="8"/>
      <c r="Q102" s="8"/>
    </row>
    <row r="103" spans="1:17">
      <c r="A103" s="8"/>
      <c r="B103" s="354"/>
      <c r="C103" s="354"/>
      <c r="D103" s="354"/>
      <c r="E103" s="354"/>
      <c r="F103" s="354"/>
      <c r="G103" s="354"/>
      <c r="H103" s="354"/>
      <c r="I103" s="354"/>
      <c r="J103" s="354"/>
      <c r="K103" s="354"/>
      <c r="L103" s="354"/>
      <c r="M103" s="354"/>
      <c r="N103" s="354"/>
      <c r="O103" s="8"/>
      <c r="P103" s="8"/>
      <c r="Q103" s="8"/>
    </row>
    <row r="104" spans="1:17">
      <c r="A104" s="8"/>
      <c r="B104" s="354"/>
      <c r="C104" s="354"/>
      <c r="D104" s="354"/>
      <c r="E104" s="354"/>
      <c r="F104" s="354"/>
      <c r="G104" s="354"/>
      <c r="H104" s="354"/>
      <c r="I104" s="354"/>
      <c r="J104" s="354"/>
      <c r="K104" s="354"/>
      <c r="L104" s="354"/>
      <c r="M104" s="354"/>
      <c r="N104" s="354"/>
      <c r="O104" s="8"/>
      <c r="P104" s="8"/>
      <c r="Q104" s="8"/>
    </row>
    <row r="105" spans="1:17">
      <c r="A105" s="8"/>
      <c r="B105" s="354"/>
      <c r="C105" s="354"/>
      <c r="D105" s="354"/>
      <c r="E105" s="354"/>
      <c r="F105" s="354"/>
      <c r="G105" s="354"/>
      <c r="H105" s="354"/>
      <c r="I105" s="354"/>
      <c r="J105" s="354"/>
      <c r="K105" s="354"/>
      <c r="L105" s="354"/>
      <c r="M105" s="354"/>
      <c r="N105" s="354"/>
      <c r="O105" s="8"/>
      <c r="P105" s="8"/>
      <c r="Q105" s="8"/>
    </row>
    <row r="106" spans="1:17">
      <c r="A106" s="8"/>
      <c r="B106" s="354"/>
      <c r="C106" s="354"/>
      <c r="D106" s="354"/>
      <c r="E106" s="354"/>
      <c r="F106" s="354"/>
      <c r="G106" s="354"/>
      <c r="H106" s="354"/>
      <c r="I106" s="354"/>
      <c r="J106" s="354"/>
      <c r="K106" s="354"/>
      <c r="L106" s="354"/>
      <c r="M106" s="354"/>
      <c r="N106" s="354"/>
      <c r="O106" s="8"/>
      <c r="P106" s="8"/>
      <c r="Q106" s="8"/>
    </row>
    <row r="107" spans="1:17">
      <c r="A107" s="8"/>
      <c r="B107" s="354"/>
      <c r="C107" s="354"/>
      <c r="D107" s="354"/>
      <c r="E107" s="354"/>
      <c r="F107" s="354"/>
      <c r="G107" s="354"/>
      <c r="H107" s="354"/>
      <c r="I107" s="354"/>
      <c r="J107" s="354"/>
      <c r="K107" s="354"/>
      <c r="L107" s="354"/>
      <c r="M107" s="354"/>
      <c r="N107" s="354"/>
      <c r="O107" s="8"/>
      <c r="P107" s="8"/>
      <c r="Q107" s="8"/>
    </row>
    <row r="108" spans="1:17">
      <c r="A108" s="8"/>
      <c r="B108" s="354"/>
      <c r="C108" s="354"/>
      <c r="D108" s="354"/>
      <c r="E108" s="354"/>
      <c r="F108" s="354"/>
      <c r="G108" s="354"/>
      <c r="H108" s="354"/>
      <c r="I108" s="354"/>
      <c r="J108" s="354"/>
      <c r="K108" s="354"/>
      <c r="L108" s="354"/>
      <c r="M108" s="354"/>
      <c r="N108" s="354"/>
      <c r="O108" s="8"/>
      <c r="P108" s="8"/>
      <c r="Q108" s="8"/>
    </row>
    <row r="109" spans="1:17">
      <c r="A109" s="8"/>
      <c r="B109" s="354"/>
      <c r="C109" s="354"/>
      <c r="D109" s="354"/>
      <c r="E109" s="354"/>
      <c r="F109" s="354"/>
      <c r="G109" s="354"/>
      <c r="H109" s="354"/>
      <c r="I109" s="354"/>
      <c r="J109" s="354"/>
      <c r="K109" s="354"/>
      <c r="L109" s="354"/>
      <c r="M109" s="354"/>
      <c r="N109" s="354"/>
      <c r="O109" s="8"/>
      <c r="P109" s="8"/>
      <c r="Q109" s="8"/>
    </row>
    <row r="110" spans="1:17">
      <c r="A110" s="8"/>
      <c r="B110" s="354"/>
      <c r="C110" s="354"/>
      <c r="D110" s="354"/>
      <c r="E110" s="354"/>
      <c r="F110" s="354"/>
      <c r="G110" s="354"/>
      <c r="H110" s="354"/>
      <c r="I110" s="354"/>
      <c r="J110" s="354"/>
      <c r="K110" s="354"/>
      <c r="L110" s="354"/>
      <c r="M110" s="354"/>
      <c r="N110" s="354"/>
      <c r="O110" s="8"/>
      <c r="P110" s="8"/>
      <c r="Q110" s="8"/>
    </row>
    <row r="111" spans="1:17">
      <c r="A111" s="8"/>
      <c r="B111" s="354"/>
      <c r="C111" s="354"/>
      <c r="D111" s="354"/>
      <c r="E111" s="354"/>
      <c r="F111" s="354"/>
      <c r="G111" s="354"/>
      <c r="H111" s="354"/>
      <c r="I111" s="354"/>
      <c r="J111" s="354"/>
      <c r="K111" s="354"/>
      <c r="L111" s="354"/>
      <c r="M111" s="354"/>
      <c r="N111" s="354"/>
      <c r="O111" s="8"/>
      <c r="P111" s="8"/>
      <c r="Q111" s="8"/>
    </row>
    <row r="112" spans="1:17">
      <c r="A112" s="8"/>
      <c r="B112" s="354"/>
      <c r="C112" s="354"/>
      <c r="D112" s="354"/>
      <c r="E112" s="354"/>
      <c r="F112" s="354"/>
      <c r="G112" s="354"/>
      <c r="H112" s="354"/>
      <c r="I112" s="354"/>
      <c r="J112" s="354"/>
      <c r="K112" s="354"/>
      <c r="L112" s="354"/>
      <c r="M112" s="354"/>
      <c r="N112" s="354"/>
      <c r="O112" s="8"/>
      <c r="P112" s="8"/>
      <c r="Q112" s="8"/>
    </row>
    <row r="113" spans="1:17">
      <c r="A113" s="8"/>
      <c r="B113" s="354"/>
      <c r="C113" s="354"/>
      <c r="D113" s="354"/>
      <c r="E113" s="354"/>
      <c r="F113" s="354"/>
      <c r="G113" s="354"/>
      <c r="H113" s="354"/>
      <c r="I113" s="354"/>
      <c r="J113" s="354"/>
      <c r="K113" s="354"/>
      <c r="L113" s="354"/>
      <c r="M113" s="354"/>
      <c r="N113" s="354"/>
      <c r="O113" s="8"/>
      <c r="P113" s="8"/>
      <c r="Q113" s="8"/>
    </row>
    <row r="114" spans="1:17">
      <c r="A114" s="8"/>
      <c r="B114" s="354"/>
      <c r="C114" s="354"/>
      <c r="D114" s="354"/>
      <c r="E114" s="354"/>
      <c r="F114" s="354"/>
      <c r="G114" s="354"/>
      <c r="H114" s="354"/>
      <c r="I114" s="354"/>
      <c r="J114" s="354"/>
      <c r="K114" s="354"/>
      <c r="L114" s="354"/>
      <c r="M114" s="354"/>
      <c r="N114" s="354"/>
      <c r="O114" s="8"/>
      <c r="P114" s="8"/>
      <c r="Q114" s="8"/>
    </row>
    <row r="115" spans="1:17">
      <c r="A115" s="8"/>
      <c r="B115" s="354"/>
      <c r="C115" s="354"/>
      <c r="D115" s="354"/>
      <c r="E115" s="354"/>
      <c r="F115" s="354"/>
      <c r="G115" s="354"/>
      <c r="H115" s="354"/>
      <c r="I115" s="354"/>
      <c r="J115" s="354"/>
      <c r="K115" s="354"/>
      <c r="L115" s="354"/>
      <c r="M115" s="354"/>
      <c r="N115" s="354"/>
      <c r="O115" s="8"/>
      <c r="P115" s="8"/>
      <c r="Q115" s="8"/>
    </row>
    <row r="116" spans="1:17">
      <c r="A116" s="8"/>
      <c r="B116" s="354"/>
      <c r="C116" s="354"/>
      <c r="D116" s="354"/>
      <c r="E116" s="354"/>
      <c r="F116" s="354"/>
      <c r="G116" s="354"/>
      <c r="H116" s="354"/>
      <c r="I116" s="354"/>
      <c r="J116" s="354"/>
      <c r="K116" s="354"/>
      <c r="L116" s="354"/>
      <c r="M116" s="354"/>
      <c r="N116" s="354"/>
      <c r="O116" s="8"/>
      <c r="P116" s="8"/>
      <c r="Q116" s="8"/>
    </row>
    <row r="117" spans="1:17">
      <c r="A117" s="8"/>
      <c r="B117" s="354"/>
      <c r="C117" s="354"/>
      <c r="D117" s="354"/>
      <c r="E117" s="354"/>
      <c r="F117" s="354"/>
      <c r="G117" s="354"/>
      <c r="H117" s="354"/>
      <c r="I117" s="354"/>
      <c r="J117" s="354"/>
      <c r="K117" s="354"/>
      <c r="L117" s="354"/>
      <c r="M117" s="354"/>
      <c r="N117" s="354"/>
      <c r="O117" s="8"/>
      <c r="P117" s="8"/>
      <c r="Q117" s="8"/>
    </row>
    <row r="118" spans="1:17">
      <c r="A118" s="8"/>
      <c r="B118" s="354"/>
      <c r="C118" s="354"/>
      <c r="D118" s="354"/>
      <c r="E118" s="354"/>
      <c r="F118" s="354"/>
      <c r="G118" s="354"/>
      <c r="H118" s="354"/>
      <c r="I118" s="354"/>
      <c r="J118" s="354"/>
      <c r="K118" s="354"/>
      <c r="L118" s="354"/>
      <c r="M118" s="354"/>
      <c r="N118" s="354"/>
      <c r="O118" s="8"/>
      <c r="P118" s="8"/>
      <c r="Q118" s="8"/>
    </row>
    <row r="119" spans="1:17">
      <c r="A119" s="8"/>
      <c r="B119" s="354"/>
      <c r="C119" s="354"/>
      <c r="D119" s="354"/>
      <c r="E119" s="354"/>
      <c r="F119" s="354"/>
      <c r="G119" s="354"/>
      <c r="H119" s="354"/>
      <c r="I119" s="354"/>
      <c r="J119" s="354"/>
      <c r="K119" s="354"/>
      <c r="L119" s="354"/>
      <c r="M119" s="354"/>
      <c r="N119" s="354"/>
      <c r="O119" s="8"/>
      <c r="P119" s="8"/>
      <c r="Q119" s="8"/>
    </row>
    <row r="120" spans="1:17">
      <c r="A120" s="8"/>
      <c r="B120" s="354"/>
      <c r="C120" s="354"/>
      <c r="D120" s="354"/>
      <c r="E120" s="354"/>
      <c r="F120" s="354"/>
      <c r="G120" s="354"/>
      <c r="H120" s="354"/>
      <c r="I120" s="354"/>
      <c r="J120" s="354"/>
      <c r="K120" s="354"/>
      <c r="L120" s="354"/>
      <c r="M120" s="354"/>
      <c r="N120" s="354"/>
      <c r="O120" s="8"/>
      <c r="P120" s="8"/>
      <c r="Q120" s="8"/>
    </row>
    <row r="121" spans="1:17">
      <c r="A121" s="8"/>
      <c r="B121" s="354"/>
      <c r="C121" s="354"/>
      <c r="D121" s="354"/>
      <c r="E121" s="354"/>
      <c r="F121" s="354"/>
      <c r="G121" s="354"/>
      <c r="H121" s="354"/>
      <c r="I121" s="354"/>
      <c r="J121" s="354"/>
      <c r="K121" s="354"/>
      <c r="L121" s="354"/>
      <c r="M121" s="354"/>
      <c r="N121" s="354"/>
      <c r="O121" s="8"/>
      <c r="P121" s="8"/>
      <c r="Q121" s="8"/>
    </row>
    <row r="122" spans="1:17">
      <c r="A122" s="8"/>
      <c r="B122" s="354"/>
      <c r="C122" s="354"/>
      <c r="D122" s="354"/>
      <c r="E122" s="354"/>
      <c r="F122" s="354"/>
      <c r="G122" s="354"/>
      <c r="H122" s="354"/>
      <c r="I122" s="354"/>
      <c r="J122" s="354"/>
      <c r="K122" s="354"/>
      <c r="L122" s="354"/>
      <c r="M122" s="354"/>
      <c r="N122" s="354"/>
      <c r="O122" s="8"/>
      <c r="P122" s="8"/>
      <c r="Q122" s="8"/>
    </row>
    <row r="123" spans="1:17">
      <c r="A123" s="8"/>
      <c r="B123" s="354"/>
      <c r="C123" s="354"/>
      <c r="D123" s="354"/>
      <c r="E123" s="354"/>
      <c r="F123" s="354"/>
      <c r="G123" s="354"/>
      <c r="H123" s="354"/>
      <c r="I123" s="354"/>
      <c r="J123" s="354"/>
      <c r="K123" s="354"/>
      <c r="L123" s="354"/>
      <c r="M123" s="354"/>
      <c r="N123" s="354"/>
      <c r="O123" s="8"/>
      <c r="P123" s="8"/>
      <c r="Q123" s="8"/>
    </row>
    <row r="124" spans="1:17">
      <c r="A124" s="8"/>
      <c r="B124" s="354"/>
      <c r="C124" s="354"/>
      <c r="D124" s="354"/>
      <c r="E124" s="354"/>
      <c r="F124" s="354"/>
      <c r="G124" s="354"/>
      <c r="H124" s="354"/>
      <c r="I124" s="354"/>
      <c r="J124" s="354"/>
      <c r="K124" s="354"/>
      <c r="L124" s="354"/>
      <c r="M124" s="354"/>
      <c r="N124" s="354"/>
      <c r="O124" s="8"/>
      <c r="P124" s="8"/>
      <c r="Q124" s="8"/>
    </row>
    <row r="125" spans="1:17">
      <c r="A125" s="8"/>
      <c r="B125" s="354"/>
      <c r="C125" s="354"/>
      <c r="D125" s="354"/>
      <c r="E125" s="354"/>
      <c r="F125" s="354"/>
      <c r="G125" s="354"/>
      <c r="H125" s="354"/>
      <c r="I125" s="354"/>
      <c r="J125" s="354"/>
      <c r="K125" s="354"/>
      <c r="L125" s="354"/>
      <c r="M125" s="354"/>
      <c r="N125" s="354"/>
      <c r="O125" s="8"/>
      <c r="P125" s="8"/>
      <c r="Q125" s="8"/>
    </row>
    <row r="126" spans="1:17">
      <c r="A126" s="8"/>
      <c r="B126" s="354"/>
      <c r="C126" s="354"/>
      <c r="D126" s="354"/>
      <c r="E126" s="354"/>
      <c r="F126" s="354"/>
      <c r="G126" s="354"/>
      <c r="H126" s="354"/>
      <c r="I126" s="354"/>
      <c r="J126" s="354"/>
      <c r="K126" s="354"/>
      <c r="L126" s="354"/>
      <c r="M126" s="354"/>
      <c r="N126" s="354"/>
      <c r="O126" s="8"/>
      <c r="P126" s="8"/>
      <c r="Q126" s="8"/>
    </row>
    <row r="127" spans="1:17">
      <c r="A127" s="8"/>
      <c r="B127" s="354"/>
      <c r="C127" s="354"/>
      <c r="D127" s="354"/>
      <c r="E127" s="354"/>
      <c r="F127" s="354"/>
      <c r="G127" s="354"/>
      <c r="H127" s="354"/>
      <c r="I127" s="354"/>
      <c r="J127" s="354"/>
      <c r="K127" s="354"/>
      <c r="L127" s="354"/>
      <c r="M127" s="354"/>
      <c r="N127" s="354"/>
      <c r="O127" s="8"/>
      <c r="P127" s="8"/>
      <c r="Q127" s="8"/>
    </row>
    <row r="128" spans="1:17">
      <c r="A128" s="8"/>
      <c r="B128" s="354"/>
      <c r="C128" s="354"/>
      <c r="D128" s="354"/>
      <c r="E128" s="354"/>
      <c r="F128" s="354"/>
      <c r="G128" s="354"/>
      <c r="H128" s="354"/>
      <c r="I128" s="354"/>
      <c r="J128" s="354"/>
      <c r="K128" s="354"/>
      <c r="L128" s="354"/>
      <c r="M128" s="354"/>
      <c r="N128" s="354"/>
      <c r="O128" s="8"/>
      <c r="P128" s="8"/>
      <c r="Q128" s="8"/>
    </row>
    <row r="129" spans="1:17">
      <c r="A129" s="8"/>
      <c r="B129" s="354"/>
      <c r="C129" s="354"/>
      <c r="D129" s="354"/>
      <c r="E129" s="354"/>
      <c r="F129" s="354"/>
      <c r="G129" s="354"/>
      <c r="H129" s="354"/>
      <c r="I129" s="354"/>
      <c r="J129" s="354"/>
      <c r="K129" s="354"/>
      <c r="L129" s="354"/>
      <c r="M129" s="354"/>
      <c r="N129" s="354"/>
      <c r="O129" s="8"/>
      <c r="P129" s="8"/>
      <c r="Q129" s="8"/>
    </row>
    <row r="130" spans="1:17">
      <c r="A130" s="8"/>
      <c r="B130" s="354"/>
      <c r="C130" s="354"/>
      <c r="D130" s="354"/>
      <c r="E130" s="354"/>
      <c r="F130" s="354"/>
      <c r="G130" s="354"/>
      <c r="H130" s="354"/>
      <c r="I130" s="354"/>
      <c r="J130" s="354"/>
      <c r="K130" s="354"/>
      <c r="L130" s="354"/>
      <c r="M130" s="354"/>
      <c r="N130" s="354"/>
      <c r="O130" s="8"/>
      <c r="P130" s="8"/>
      <c r="Q130" s="8"/>
    </row>
    <row r="131" spans="1:17">
      <c r="A131" s="8"/>
      <c r="B131" s="354"/>
      <c r="C131" s="354"/>
      <c r="D131" s="354"/>
      <c r="E131" s="354"/>
      <c r="F131" s="354"/>
      <c r="G131" s="354"/>
      <c r="H131" s="354"/>
      <c r="I131" s="354"/>
      <c r="J131" s="354"/>
      <c r="K131" s="354"/>
      <c r="L131" s="354"/>
      <c r="M131" s="354"/>
      <c r="N131" s="354"/>
      <c r="O131" s="8"/>
      <c r="P131" s="8"/>
      <c r="Q131" s="8"/>
    </row>
    <row r="132" spans="1:17">
      <c r="A132" s="8"/>
      <c r="B132" s="354"/>
      <c r="C132" s="354"/>
      <c r="D132" s="354"/>
      <c r="E132" s="354"/>
      <c r="F132" s="354"/>
      <c r="G132" s="354"/>
      <c r="H132" s="354"/>
      <c r="I132" s="354"/>
      <c r="J132" s="354"/>
      <c r="K132" s="354"/>
      <c r="L132" s="354"/>
      <c r="M132" s="354"/>
      <c r="N132" s="354"/>
      <c r="O132" s="8"/>
      <c r="P132" s="8"/>
      <c r="Q132" s="8"/>
    </row>
    <row r="133" spans="1:17">
      <c r="A133" s="8"/>
      <c r="B133" s="354"/>
      <c r="C133" s="354"/>
      <c r="D133" s="354"/>
      <c r="E133" s="354"/>
      <c r="F133" s="354"/>
      <c r="G133" s="354"/>
      <c r="H133" s="354"/>
      <c r="I133" s="354"/>
      <c r="J133" s="354"/>
      <c r="K133" s="354"/>
      <c r="L133" s="354"/>
      <c r="M133" s="354"/>
      <c r="N133" s="354"/>
      <c r="O133" s="8"/>
      <c r="P133" s="8"/>
      <c r="Q133" s="8"/>
    </row>
    <row r="134" spans="1:17">
      <c r="A134" s="8"/>
      <c r="B134" s="354"/>
      <c r="C134" s="354"/>
      <c r="D134" s="354"/>
      <c r="E134" s="354"/>
      <c r="F134" s="354"/>
      <c r="G134" s="354"/>
      <c r="H134" s="354"/>
      <c r="I134" s="354"/>
      <c r="J134" s="354"/>
      <c r="K134" s="354"/>
      <c r="L134" s="354"/>
      <c r="M134" s="354"/>
      <c r="N134" s="354"/>
      <c r="O134" s="8"/>
      <c r="P134" s="8"/>
      <c r="Q134" s="8"/>
    </row>
    <row r="135" spans="1:17">
      <c r="A135" s="8"/>
      <c r="B135" s="354"/>
      <c r="C135" s="354"/>
      <c r="D135" s="354"/>
      <c r="E135" s="354"/>
      <c r="F135" s="354"/>
      <c r="G135" s="354"/>
      <c r="H135" s="354"/>
      <c r="I135" s="354"/>
      <c r="J135" s="354"/>
      <c r="K135" s="354"/>
      <c r="L135" s="354"/>
      <c r="M135" s="354"/>
      <c r="N135" s="354"/>
      <c r="O135" s="8"/>
      <c r="P135" s="8"/>
      <c r="Q135" s="8"/>
    </row>
    <row r="136" spans="1:17">
      <c r="A136" s="8"/>
      <c r="B136" s="354"/>
      <c r="C136" s="354"/>
      <c r="D136" s="354"/>
      <c r="E136" s="354"/>
      <c r="F136" s="354"/>
      <c r="G136" s="354"/>
      <c r="H136" s="354"/>
      <c r="I136" s="354"/>
      <c r="J136" s="354"/>
      <c r="K136" s="354"/>
      <c r="L136" s="354"/>
      <c r="M136" s="354"/>
      <c r="N136" s="354"/>
      <c r="O136" s="8"/>
      <c r="P136" s="8"/>
      <c r="Q136" s="8"/>
    </row>
    <row r="137" spans="1:17">
      <c r="A137" s="8"/>
      <c r="B137" s="354"/>
      <c r="C137" s="354"/>
      <c r="D137" s="354"/>
      <c r="E137" s="354"/>
      <c r="F137" s="354"/>
      <c r="G137" s="354"/>
      <c r="H137" s="354"/>
      <c r="I137" s="354"/>
      <c r="J137" s="354"/>
      <c r="K137" s="354"/>
      <c r="L137" s="354"/>
      <c r="M137" s="354"/>
      <c r="N137" s="354"/>
      <c r="O137" s="8"/>
      <c r="P137" s="8"/>
      <c r="Q137" s="8"/>
    </row>
    <row r="138" spans="1:17">
      <c r="A138" s="8"/>
      <c r="B138" s="354"/>
      <c r="C138" s="354"/>
      <c r="D138" s="354"/>
      <c r="E138" s="354"/>
      <c r="F138" s="354"/>
      <c r="G138" s="354"/>
      <c r="H138" s="354"/>
      <c r="I138" s="354"/>
      <c r="J138" s="354"/>
      <c r="K138" s="354"/>
      <c r="L138" s="354"/>
      <c r="M138" s="354"/>
      <c r="N138" s="354"/>
      <c r="O138" s="8"/>
      <c r="P138" s="8"/>
      <c r="Q138" s="8"/>
    </row>
    <row r="139" spans="1:17">
      <c r="A139" s="8"/>
      <c r="B139" s="354"/>
      <c r="C139" s="354"/>
      <c r="D139" s="354"/>
      <c r="E139" s="354"/>
      <c r="F139" s="354"/>
      <c r="G139" s="354"/>
      <c r="H139" s="354"/>
      <c r="I139" s="354"/>
      <c r="J139" s="354"/>
      <c r="K139" s="354"/>
      <c r="L139" s="354"/>
      <c r="M139" s="354"/>
      <c r="N139" s="354"/>
      <c r="O139" s="8"/>
      <c r="P139" s="8"/>
      <c r="Q139" s="8"/>
    </row>
    <row r="140" spans="1:17">
      <c r="A140" s="8"/>
      <c r="B140" s="354"/>
      <c r="C140" s="354"/>
      <c r="D140" s="354"/>
      <c r="E140" s="354"/>
      <c r="F140" s="354"/>
      <c r="G140" s="354"/>
      <c r="H140" s="354"/>
      <c r="I140" s="354"/>
      <c r="J140" s="354"/>
      <c r="K140" s="354"/>
      <c r="L140" s="354"/>
      <c r="M140" s="354"/>
      <c r="N140" s="354"/>
      <c r="O140" s="8"/>
      <c r="P140" s="8"/>
      <c r="Q140" s="8"/>
    </row>
    <row r="141" spans="1:17">
      <c r="A141" s="8"/>
      <c r="B141" s="354"/>
      <c r="C141" s="354"/>
      <c r="D141" s="354"/>
      <c r="E141" s="354"/>
      <c r="F141" s="354"/>
      <c r="G141" s="354"/>
      <c r="H141" s="354"/>
      <c r="I141" s="354"/>
      <c r="J141" s="354"/>
      <c r="K141" s="354"/>
      <c r="L141" s="354"/>
      <c r="M141" s="354"/>
      <c r="N141" s="354"/>
      <c r="O141" s="8"/>
      <c r="P141" s="8"/>
      <c r="Q141" s="8"/>
    </row>
    <row r="142" spans="1:17">
      <c r="A142" s="8"/>
      <c r="B142" s="354"/>
      <c r="C142" s="354"/>
      <c r="D142" s="354"/>
      <c r="E142" s="354"/>
      <c r="F142" s="354"/>
      <c r="G142" s="354"/>
      <c r="H142" s="354"/>
      <c r="I142" s="354"/>
      <c r="J142" s="354"/>
      <c r="K142" s="354"/>
      <c r="L142" s="354"/>
      <c r="M142" s="354"/>
      <c r="N142" s="354"/>
      <c r="O142" s="8"/>
      <c r="P142" s="8"/>
      <c r="Q142" s="8"/>
    </row>
    <row r="143" spans="1:17">
      <c r="A143" s="8"/>
      <c r="B143" s="354"/>
      <c r="C143" s="354"/>
      <c r="D143" s="354"/>
      <c r="E143" s="354"/>
      <c r="F143" s="354"/>
      <c r="G143" s="354"/>
      <c r="H143" s="354"/>
      <c r="I143" s="354"/>
      <c r="J143" s="354"/>
      <c r="K143" s="354"/>
      <c r="L143" s="354"/>
      <c r="M143" s="354"/>
      <c r="N143" s="354"/>
      <c r="O143" s="8"/>
      <c r="P143" s="8"/>
      <c r="Q143" s="8"/>
    </row>
    <row r="144" spans="1:17">
      <c r="A144" s="8"/>
      <c r="B144" s="354"/>
      <c r="C144" s="354"/>
      <c r="D144" s="354"/>
      <c r="E144" s="354"/>
      <c r="F144" s="354"/>
      <c r="G144" s="354"/>
      <c r="H144" s="354"/>
      <c r="I144" s="354"/>
      <c r="J144" s="354"/>
      <c r="K144" s="354"/>
      <c r="L144" s="354"/>
      <c r="M144" s="354"/>
      <c r="N144" s="354"/>
      <c r="O144" s="8"/>
      <c r="P144" s="8"/>
      <c r="Q144" s="8"/>
    </row>
    <row r="145" spans="1:17">
      <c r="A145" s="8"/>
      <c r="B145" s="354"/>
      <c r="C145" s="354"/>
      <c r="D145" s="354"/>
      <c r="E145" s="354"/>
      <c r="F145" s="354"/>
      <c r="G145" s="354"/>
      <c r="H145" s="354"/>
      <c r="I145" s="354"/>
      <c r="J145" s="354"/>
      <c r="K145" s="354"/>
      <c r="L145" s="354"/>
      <c r="M145" s="354"/>
      <c r="N145" s="354"/>
      <c r="O145" s="8"/>
      <c r="P145" s="8"/>
      <c r="Q145" s="8"/>
    </row>
    <row r="146" spans="1:17">
      <c r="A146" s="8"/>
      <c r="B146" s="354"/>
      <c r="C146" s="354"/>
      <c r="D146" s="354"/>
      <c r="E146" s="354"/>
      <c r="F146" s="354"/>
      <c r="G146" s="354"/>
      <c r="H146" s="354"/>
      <c r="I146" s="354"/>
      <c r="J146" s="354"/>
      <c r="K146" s="354"/>
      <c r="L146" s="354"/>
      <c r="M146" s="354"/>
      <c r="N146" s="354"/>
      <c r="O146" s="8"/>
      <c r="P146" s="8"/>
      <c r="Q146" s="8"/>
    </row>
    <row r="147" spans="1:17">
      <c r="A147" s="8"/>
      <c r="B147" s="354"/>
      <c r="C147" s="354"/>
      <c r="D147" s="354"/>
      <c r="E147" s="354"/>
      <c r="F147" s="354"/>
      <c r="G147" s="354"/>
      <c r="H147" s="354"/>
      <c r="I147" s="354"/>
      <c r="J147" s="354"/>
      <c r="K147" s="354"/>
      <c r="L147" s="354"/>
      <c r="M147" s="354"/>
      <c r="N147" s="354"/>
      <c r="O147" s="8"/>
      <c r="P147" s="8"/>
      <c r="Q147" s="8"/>
    </row>
    <row r="148" spans="1:17">
      <c r="A148" s="8"/>
      <c r="B148" s="354"/>
      <c r="C148" s="354"/>
      <c r="D148" s="354"/>
      <c r="E148" s="354"/>
      <c r="F148" s="354"/>
      <c r="G148" s="354"/>
      <c r="H148" s="354"/>
      <c r="I148" s="354"/>
      <c r="J148" s="354"/>
      <c r="K148" s="354"/>
      <c r="L148" s="354"/>
      <c r="M148" s="354"/>
      <c r="N148" s="354"/>
      <c r="O148" s="8"/>
      <c r="P148" s="8"/>
      <c r="Q148" s="8"/>
    </row>
    <row r="149" spans="1:17">
      <c r="A149" s="8"/>
      <c r="B149" s="8"/>
      <c r="C149" s="8"/>
      <c r="D149" s="8"/>
      <c r="E149" s="8"/>
      <c r="F149" s="8"/>
      <c r="G149" s="8"/>
      <c r="H149" s="8"/>
      <c r="I149" s="8"/>
      <c r="J149" s="8"/>
      <c r="K149" s="8"/>
      <c r="L149" s="8"/>
      <c r="M149" s="8"/>
      <c r="N149" s="8"/>
      <c r="O149" s="8"/>
      <c r="P149" s="8"/>
      <c r="Q149" s="8"/>
    </row>
    <row r="150" spans="1:17">
      <c r="A150" s="8"/>
      <c r="B150" s="8"/>
      <c r="C150" s="8"/>
      <c r="D150" s="8"/>
      <c r="E150" s="8"/>
      <c r="F150" s="8"/>
      <c r="G150" s="8"/>
      <c r="H150" s="8"/>
      <c r="I150" s="8"/>
      <c r="J150" s="8"/>
      <c r="K150" s="8"/>
      <c r="L150" s="8"/>
      <c r="M150" s="8"/>
      <c r="N150" s="8"/>
      <c r="O150" s="8"/>
      <c r="P150" s="8"/>
      <c r="Q150" s="8"/>
    </row>
    <row r="151" spans="1:17">
      <c r="A151" s="8"/>
      <c r="B151" s="8"/>
      <c r="C151" s="8"/>
      <c r="D151" s="8"/>
      <c r="E151" s="8"/>
      <c r="F151" s="8"/>
      <c r="G151" s="8"/>
      <c r="H151" s="8"/>
      <c r="I151" s="8"/>
      <c r="J151" s="8"/>
      <c r="K151" s="8"/>
      <c r="L151" s="8"/>
      <c r="M151" s="8"/>
      <c r="N151" s="8"/>
      <c r="O151" s="8"/>
      <c r="P151" s="8"/>
      <c r="Q151" s="8"/>
    </row>
    <row r="152" spans="1:17">
      <c r="A152" s="8"/>
      <c r="B152" s="8"/>
      <c r="C152" s="8"/>
      <c r="D152" s="8"/>
      <c r="E152" s="8"/>
      <c r="F152" s="8"/>
      <c r="G152" s="8"/>
      <c r="H152" s="8"/>
      <c r="I152" s="8"/>
      <c r="J152" s="8"/>
      <c r="K152" s="8"/>
      <c r="L152" s="8"/>
      <c r="M152" s="8"/>
      <c r="N152" s="8"/>
      <c r="O152" s="8"/>
      <c r="P152" s="8"/>
      <c r="Q152" s="8"/>
    </row>
    <row r="153" spans="1:17">
      <c r="A153" s="8"/>
      <c r="B153" s="8"/>
      <c r="C153" s="8"/>
      <c r="D153" s="8"/>
      <c r="E153" s="8"/>
      <c r="F153" s="8"/>
      <c r="G153" s="8"/>
      <c r="H153" s="8"/>
      <c r="I153" s="8"/>
      <c r="J153" s="8"/>
      <c r="K153" s="8"/>
      <c r="L153" s="8"/>
      <c r="M153" s="8"/>
      <c r="N153" s="8"/>
      <c r="O153" s="8"/>
      <c r="P153" s="8"/>
      <c r="Q153" s="8"/>
    </row>
    <row r="154" spans="1:17">
      <c r="A154" s="8"/>
      <c r="B154" s="8"/>
      <c r="C154" s="8"/>
      <c r="D154" s="8"/>
      <c r="E154" s="8"/>
      <c r="F154" s="8"/>
      <c r="G154" s="8"/>
      <c r="H154" s="8"/>
      <c r="I154" s="8"/>
      <c r="J154" s="8"/>
      <c r="K154" s="8"/>
      <c r="L154" s="8"/>
      <c r="M154" s="8"/>
      <c r="N154" s="8"/>
      <c r="O154" s="8"/>
      <c r="P154" s="8"/>
      <c r="Q154" s="8"/>
    </row>
    <row r="155" spans="1:17">
      <c r="A155" s="8"/>
      <c r="B155" s="8"/>
      <c r="C155" s="8"/>
      <c r="D155" s="8"/>
      <c r="E155" s="8"/>
      <c r="F155" s="8"/>
      <c r="G155" s="8"/>
      <c r="H155" s="8"/>
      <c r="I155" s="8"/>
      <c r="J155" s="8"/>
      <c r="K155" s="8"/>
      <c r="L155" s="8"/>
      <c r="M155" s="8"/>
      <c r="N155" s="8"/>
      <c r="O155" s="8"/>
      <c r="P155" s="8"/>
      <c r="Q155" s="8"/>
    </row>
    <row r="156" spans="1:17">
      <c r="A156" s="8"/>
      <c r="B156" s="8"/>
      <c r="C156" s="8"/>
      <c r="D156" s="8"/>
      <c r="E156" s="8"/>
      <c r="F156" s="8"/>
      <c r="G156" s="8"/>
      <c r="H156" s="8"/>
      <c r="I156" s="8"/>
      <c r="J156" s="8"/>
      <c r="K156" s="8"/>
      <c r="L156" s="8"/>
      <c r="M156" s="8"/>
      <c r="N156" s="8"/>
      <c r="O156" s="8"/>
      <c r="P156" s="8"/>
      <c r="Q156" s="8"/>
    </row>
    <row r="157" spans="1:17">
      <c r="A157" s="8"/>
      <c r="B157" s="8"/>
      <c r="C157" s="8"/>
      <c r="D157" s="8"/>
      <c r="E157" s="8"/>
      <c r="F157" s="8"/>
      <c r="G157" s="8"/>
      <c r="H157" s="8"/>
      <c r="I157" s="8"/>
      <c r="J157" s="8"/>
      <c r="K157" s="8"/>
      <c r="L157" s="8"/>
      <c r="M157" s="8"/>
      <c r="N157" s="8"/>
      <c r="O157" s="8"/>
      <c r="P157" s="8"/>
      <c r="Q157" s="8"/>
    </row>
    <row r="158" spans="1:17">
      <c r="A158" s="8"/>
      <c r="B158" s="8"/>
      <c r="C158" s="8"/>
      <c r="D158" s="8"/>
      <c r="E158" s="8"/>
      <c r="F158" s="8"/>
      <c r="G158" s="8"/>
      <c r="H158" s="8"/>
      <c r="I158" s="8"/>
      <c r="J158" s="8"/>
      <c r="K158" s="8"/>
      <c r="L158" s="8"/>
      <c r="M158" s="8"/>
      <c r="N158" s="8"/>
      <c r="O158" s="8"/>
      <c r="P158" s="8"/>
      <c r="Q158" s="8"/>
    </row>
    <row r="159" spans="1:17">
      <c r="A159" s="8"/>
      <c r="B159" s="8"/>
      <c r="C159" s="8"/>
      <c r="D159" s="8"/>
      <c r="E159" s="8"/>
      <c r="F159" s="8"/>
      <c r="G159" s="8"/>
      <c r="H159" s="8"/>
      <c r="I159" s="8"/>
      <c r="J159" s="8"/>
      <c r="K159" s="8"/>
      <c r="L159" s="8"/>
      <c r="M159" s="8"/>
      <c r="N159" s="8"/>
      <c r="O159" s="8"/>
      <c r="P159" s="8"/>
      <c r="Q159" s="8"/>
    </row>
    <row r="160" spans="1:17">
      <c r="A160" s="8"/>
      <c r="B160" s="8"/>
      <c r="C160" s="8"/>
      <c r="D160" s="8"/>
      <c r="E160" s="8"/>
      <c r="F160" s="8"/>
      <c r="G160" s="8"/>
      <c r="H160" s="8"/>
      <c r="I160" s="8"/>
      <c r="J160" s="8"/>
      <c r="K160" s="8"/>
      <c r="L160" s="8"/>
      <c r="M160" s="8"/>
      <c r="N160" s="8"/>
      <c r="O160" s="8"/>
      <c r="P160" s="8"/>
      <c r="Q160" s="8"/>
    </row>
    <row r="161" spans="1:17">
      <c r="A161" s="8"/>
      <c r="B161" s="8"/>
      <c r="C161" s="8"/>
      <c r="D161" s="8"/>
      <c r="E161" s="8"/>
      <c r="F161" s="8"/>
      <c r="G161" s="8"/>
      <c r="H161" s="8"/>
      <c r="I161" s="8"/>
      <c r="J161" s="8"/>
      <c r="K161" s="8"/>
      <c r="L161" s="8"/>
      <c r="M161" s="8"/>
      <c r="N161" s="8"/>
      <c r="O161" s="8"/>
      <c r="P161" s="8"/>
      <c r="Q161" s="8"/>
    </row>
    <row r="162" spans="1:17">
      <c r="A162" s="8"/>
      <c r="B162" s="8"/>
      <c r="C162" s="8"/>
      <c r="D162" s="8"/>
      <c r="E162" s="8"/>
      <c r="F162" s="8"/>
      <c r="G162" s="8"/>
      <c r="H162" s="8"/>
      <c r="I162" s="8"/>
      <c r="J162" s="8"/>
      <c r="K162" s="8"/>
      <c r="L162" s="8"/>
      <c r="M162" s="8"/>
      <c r="N162" s="8"/>
      <c r="O162" s="8"/>
      <c r="P162" s="8"/>
      <c r="Q162" s="8"/>
    </row>
    <row r="163" spans="1:17">
      <c r="A163" s="8"/>
      <c r="B163" s="8"/>
      <c r="C163" s="8"/>
      <c r="D163" s="8"/>
      <c r="E163" s="8"/>
      <c r="F163" s="8"/>
      <c r="G163" s="8"/>
      <c r="H163" s="8"/>
      <c r="I163" s="8"/>
      <c r="J163" s="8"/>
      <c r="K163" s="8"/>
      <c r="L163" s="8"/>
      <c r="M163" s="8"/>
      <c r="N163" s="8"/>
      <c r="O163" s="8"/>
      <c r="P163" s="8"/>
      <c r="Q163" s="8"/>
    </row>
    <row r="164" spans="1:17">
      <c r="A164" s="8"/>
      <c r="B164" s="8"/>
      <c r="C164" s="8"/>
      <c r="D164" s="8"/>
      <c r="E164" s="8"/>
      <c r="F164" s="8"/>
      <c r="G164" s="8"/>
      <c r="H164" s="8"/>
      <c r="I164" s="8"/>
      <c r="J164" s="8"/>
      <c r="K164" s="8"/>
      <c r="L164" s="8"/>
      <c r="M164" s="8"/>
      <c r="N164" s="8"/>
      <c r="O164" s="8"/>
      <c r="P164" s="8"/>
      <c r="Q164" s="8"/>
    </row>
    <row r="165" spans="1:17">
      <c r="A165" s="8"/>
      <c r="B165" s="8"/>
      <c r="C165" s="8"/>
      <c r="D165" s="8"/>
      <c r="E165" s="8"/>
      <c r="F165" s="8"/>
      <c r="G165" s="8"/>
      <c r="H165" s="8"/>
      <c r="I165" s="8"/>
      <c r="J165" s="8"/>
      <c r="K165" s="8"/>
      <c r="L165" s="8"/>
      <c r="M165" s="8"/>
      <c r="N165" s="8"/>
      <c r="O165" s="8"/>
      <c r="P165" s="8"/>
      <c r="Q165" s="8"/>
    </row>
    <row r="166" spans="1:17">
      <c r="A166" s="8"/>
      <c r="B166" s="8"/>
      <c r="C166" s="8"/>
      <c r="D166" s="8"/>
      <c r="E166" s="8"/>
      <c r="F166" s="8"/>
      <c r="G166" s="8"/>
      <c r="H166" s="8"/>
      <c r="I166" s="8"/>
      <c r="J166" s="8"/>
      <c r="K166" s="8"/>
      <c r="L166" s="8"/>
      <c r="M166" s="8"/>
      <c r="N166" s="8"/>
      <c r="O166" s="8"/>
      <c r="P166" s="8"/>
      <c r="Q166" s="8"/>
    </row>
    <row r="167" spans="1:17">
      <c r="A167" s="8"/>
      <c r="B167" s="8"/>
      <c r="C167" s="8"/>
      <c r="D167" s="8"/>
      <c r="E167" s="8"/>
      <c r="F167" s="8"/>
      <c r="G167" s="8"/>
      <c r="H167" s="8"/>
      <c r="I167" s="8"/>
      <c r="J167" s="8"/>
      <c r="K167" s="8"/>
      <c r="L167" s="8"/>
      <c r="M167" s="8"/>
      <c r="N167" s="8"/>
      <c r="O167" s="8"/>
      <c r="P167" s="8"/>
      <c r="Q167" s="8"/>
    </row>
    <row r="168" spans="1:17">
      <c r="A168" s="8"/>
      <c r="B168" s="8"/>
      <c r="C168" s="8"/>
      <c r="D168" s="8"/>
      <c r="E168" s="8"/>
      <c r="F168" s="8"/>
      <c r="G168" s="8"/>
      <c r="H168" s="8"/>
      <c r="I168" s="8"/>
      <c r="J168" s="8"/>
      <c r="K168" s="8"/>
      <c r="L168" s="8"/>
      <c r="M168" s="8"/>
      <c r="N168" s="8"/>
      <c r="O168" s="8"/>
      <c r="P168" s="8"/>
      <c r="Q168" s="8"/>
    </row>
    <row r="169" spans="1:17">
      <c r="A169" s="8"/>
      <c r="B169" s="8"/>
      <c r="C169" s="8"/>
      <c r="D169" s="8"/>
      <c r="E169" s="8"/>
      <c r="F169" s="8"/>
      <c r="G169" s="8"/>
      <c r="H169" s="8"/>
      <c r="I169" s="8"/>
      <c r="J169" s="8"/>
      <c r="K169" s="8"/>
      <c r="L169" s="8"/>
      <c r="M169" s="8"/>
      <c r="N169" s="8"/>
      <c r="O169" s="8"/>
      <c r="P169" s="8"/>
      <c r="Q169" s="8"/>
    </row>
    <row r="170" spans="1:17">
      <c r="A170" s="8"/>
      <c r="B170" s="8"/>
      <c r="C170" s="8"/>
      <c r="D170" s="8"/>
      <c r="E170" s="8"/>
      <c r="F170" s="8"/>
      <c r="G170" s="8"/>
      <c r="H170" s="8"/>
      <c r="I170" s="8"/>
      <c r="J170" s="8"/>
      <c r="K170" s="8"/>
      <c r="L170" s="8"/>
      <c r="M170" s="8"/>
      <c r="N170" s="8"/>
      <c r="O170" s="8"/>
      <c r="P170" s="8"/>
      <c r="Q170" s="8"/>
    </row>
    <row r="171" spans="1:17">
      <c r="A171" s="8"/>
      <c r="B171" s="8"/>
      <c r="C171" s="8"/>
      <c r="D171" s="8"/>
      <c r="E171" s="8"/>
      <c r="F171" s="8"/>
      <c r="G171" s="8"/>
      <c r="H171" s="8"/>
      <c r="I171" s="8"/>
      <c r="J171" s="8"/>
      <c r="K171" s="8"/>
      <c r="L171" s="8"/>
      <c r="M171" s="8"/>
      <c r="N171" s="8"/>
      <c r="O171" s="8"/>
      <c r="P171" s="8"/>
      <c r="Q171" s="8"/>
    </row>
    <row r="172" spans="1:17">
      <c r="A172" s="8"/>
      <c r="B172" s="8"/>
      <c r="C172" s="8"/>
      <c r="D172" s="8"/>
      <c r="E172" s="8"/>
      <c r="F172" s="8"/>
      <c r="G172" s="8"/>
      <c r="H172" s="8"/>
      <c r="I172" s="8"/>
      <c r="J172" s="8"/>
      <c r="K172" s="8"/>
      <c r="L172" s="8"/>
      <c r="M172" s="8"/>
      <c r="N172" s="8"/>
      <c r="O172" s="8"/>
      <c r="P172" s="8"/>
      <c r="Q172" s="8"/>
    </row>
    <row r="173" spans="1:17">
      <c r="A173" s="8"/>
      <c r="B173" s="8"/>
      <c r="C173" s="8"/>
      <c r="D173" s="8"/>
      <c r="E173" s="8"/>
      <c r="F173" s="8"/>
      <c r="G173" s="8"/>
      <c r="H173" s="8"/>
      <c r="I173" s="8"/>
      <c r="J173" s="8"/>
      <c r="K173" s="8"/>
      <c r="L173" s="8"/>
      <c r="M173" s="8"/>
      <c r="N173" s="8"/>
      <c r="O173" s="8"/>
      <c r="P173" s="8"/>
      <c r="Q173" s="8"/>
    </row>
    <row r="174" spans="1:17">
      <c r="A174" s="8"/>
      <c r="B174" s="8"/>
      <c r="C174" s="8"/>
      <c r="D174" s="8"/>
      <c r="E174" s="8"/>
      <c r="F174" s="8"/>
      <c r="G174" s="8"/>
      <c r="H174" s="8"/>
      <c r="I174" s="8"/>
      <c r="J174" s="8"/>
      <c r="K174" s="8"/>
      <c r="L174" s="8"/>
      <c r="M174" s="8"/>
      <c r="N174" s="8"/>
      <c r="O174" s="8"/>
      <c r="P174" s="8"/>
      <c r="Q174" s="8"/>
    </row>
    <row r="175" spans="1:17">
      <c r="A175" s="8"/>
      <c r="B175" s="8"/>
      <c r="C175" s="8"/>
      <c r="D175" s="8"/>
      <c r="E175" s="8"/>
      <c r="F175" s="8"/>
      <c r="G175" s="8"/>
      <c r="H175" s="8"/>
      <c r="I175" s="8"/>
      <c r="J175" s="8"/>
      <c r="K175" s="8"/>
      <c r="L175" s="8"/>
      <c r="M175" s="8"/>
      <c r="N175" s="8"/>
      <c r="O175" s="8"/>
      <c r="P175" s="8"/>
      <c r="Q175" s="8"/>
    </row>
    <row r="176" spans="1:17">
      <c r="A176" s="8"/>
      <c r="B176" s="8"/>
      <c r="C176" s="8"/>
      <c r="D176" s="8"/>
      <c r="E176" s="8"/>
      <c r="F176" s="8"/>
      <c r="G176" s="8"/>
      <c r="H176" s="8"/>
      <c r="I176" s="8"/>
      <c r="J176" s="8"/>
      <c r="K176" s="8"/>
      <c r="L176" s="8"/>
      <c r="M176" s="8"/>
      <c r="N176" s="8"/>
      <c r="O176" s="8"/>
      <c r="P176" s="8"/>
      <c r="Q176" s="8"/>
    </row>
    <row r="177" spans="1:17">
      <c r="A177" s="8"/>
      <c r="B177" s="8"/>
      <c r="C177" s="8"/>
      <c r="D177" s="8"/>
      <c r="E177" s="8"/>
      <c r="F177" s="8"/>
      <c r="G177" s="8"/>
      <c r="H177" s="8"/>
      <c r="I177" s="8"/>
      <c r="J177" s="8"/>
      <c r="K177" s="8"/>
      <c r="L177" s="8"/>
      <c r="M177" s="8"/>
      <c r="N177" s="8"/>
      <c r="O177" s="8"/>
      <c r="P177" s="8"/>
      <c r="Q177" s="8"/>
    </row>
    <row r="178" spans="1:17">
      <c r="A178" s="8"/>
      <c r="B178" s="8"/>
      <c r="C178" s="8"/>
      <c r="D178" s="8"/>
      <c r="E178" s="8"/>
      <c r="F178" s="8"/>
      <c r="G178" s="8"/>
      <c r="H178" s="8"/>
      <c r="I178" s="8"/>
      <c r="J178" s="8"/>
      <c r="K178" s="8"/>
      <c r="L178" s="8"/>
      <c r="M178" s="8"/>
      <c r="N178" s="8"/>
      <c r="O178" s="8"/>
      <c r="P178" s="8"/>
      <c r="Q178" s="8"/>
    </row>
    <row r="179" spans="1:17">
      <c r="A179" s="8"/>
      <c r="B179" s="8"/>
      <c r="C179" s="8"/>
      <c r="D179" s="8"/>
      <c r="E179" s="8"/>
      <c r="F179" s="8"/>
      <c r="G179" s="8"/>
      <c r="H179" s="8"/>
      <c r="I179" s="8"/>
      <c r="J179" s="8"/>
      <c r="K179" s="8"/>
      <c r="L179" s="8"/>
      <c r="M179" s="8"/>
      <c r="N179" s="8"/>
      <c r="O179" s="8"/>
      <c r="P179" s="8"/>
      <c r="Q179" s="8"/>
    </row>
    <row r="180" spans="1:17">
      <c r="A180" s="8"/>
      <c r="B180" s="8"/>
      <c r="C180" s="8"/>
      <c r="D180" s="8"/>
      <c r="E180" s="8"/>
      <c r="F180" s="8"/>
      <c r="G180" s="8"/>
      <c r="H180" s="8"/>
      <c r="I180" s="8"/>
      <c r="J180" s="8"/>
      <c r="K180" s="8"/>
      <c r="L180" s="8"/>
      <c r="M180" s="8"/>
      <c r="N180" s="8"/>
      <c r="O180" s="8"/>
      <c r="P180" s="8"/>
      <c r="Q180" s="8"/>
    </row>
    <row r="181" spans="1:17">
      <c r="A181" s="8"/>
      <c r="B181" s="8"/>
      <c r="C181" s="8"/>
      <c r="D181" s="8"/>
      <c r="E181" s="8"/>
      <c r="F181" s="8"/>
      <c r="G181" s="8"/>
      <c r="H181" s="8"/>
      <c r="I181" s="8"/>
      <c r="J181" s="8"/>
      <c r="K181" s="8"/>
      <c r="L181" s="8"/>
      <c r="M181" s="8"/>
      <c r="N181" s="8"/>
      <c r="O181" s="8"/>
      <c r="P181" s="8"/>
      <c r="Q181" s="8"/>
    </row>
    <row r="182" spans="1:17">
      <c r="A182" s="8"/>
      <c r="B182" s="8"/>
      <c r="C182" s="8"/>
      <c r="D182" s="8"/>
      <c r="E182" s="8"/>
      <c r="F182" s="8"/>
      <c r="G182" s="8"/>
      <c r="H182" s="8"/>
      <c r="I182" s="8"/>
      <c r="J182" s="8"/>
      <c r="K182" s="8"/>
      <c r="L182" s="8"/>
      <c r="M182" s="8"/>
      <c r="N182" s="8"/>
      <c r="O182" s="8"/>
      <c r="P182" s="8"/>
      <c r="Q182" s="8"/>
    </row>
    <row r="183" spans="1:17">
      <c r="A183" s="8"/>
      <c r="B183" s="8"/>
      <c r="C183" s="8"/>
      <c r="D183" s="8"/>
      <c r="E183" s="8"/>
      <c r="F183" s="8"/>
      <c r="G183" s="8"/>
      <c r="H183" s="8"/>
      <c r="I183" s="8"/>
      <c r="J183" s="8"/>
      <c r="K183" s="8"/>
      <c r="L183" s="8"/>
      <c r="M183" s="8"/>
      <c r="N183" s="8"/>
      <c r="O183" s="8"/>
      <c r="P183" s="8"/>
      <c r="Q183" s="8"/>
    </row>
    <row r="184" spans="1:17">
      <c r="A184" s="8"/>
      <c r="B184" s="8"/>
      <c r="C184" s="8"/>
      <c r="D184" s="8"/>
      <c r="E184" s="8"/>
      <c r="F184" s="8"/>
      <c r="G184" s="8"/>
      <c r="H184" s="8"/>
      <c r="I184" s="8"/>
      <c r="J184" s="8"/>
      <c r="K184" s="8"/>
      <c r="L184" s="8"/>
      <c r="M184" s="8"/>
      <c r="N184" s="8"/>
      <c r="O184" s="8"/>
      <c r="P184" s="8"/>
      <c r="Q184" s="8"/>
    </row>
    <row r="185" spans="1:17">
      <c r="A185" s="8"/>
      <c r="B185" s="8"/>
      <c r="C185" s="8"/>
      <c r="D185" s="8"/>
      <c r="E185" s="8"/>
      <c r="F185" s="8"/>
      <c r="G185" s="8"/>
      <c r="H185" s="8"/>
      <c r="I185" s="8"/>
      <c r="J185" s="8"/>
      <c r="K185" s="8"/>
      <c r="L185" s="8"/>
      <c r="M185" s="8"/>
      <c r="N185" s="8"/>
      <c r="O185" s="8"/>
      <c r="P185" s="8"/>
      <c r="Q185" s="8"/>
    </row>
    <row r="186" spans="1:17">
      <c r="A186" s="8"/>
      <c r="B186" s="8"/>
      <c r="C186" s="8"/>
      <c r="D186" s="8"/>
      <c r="E186" s="8"/>
      <c r="F186" s="8"/>
      <c r="G186" s="8"/>
      <c r="H186" s="8"/>
      <c r="I186" s="8"/>
      <c r="J186" s="8"/>
      <c r="K186" s="8"/>
      <c r="L186" s="8"/>
      <c r="M186" s="8"/>
      <c r="N186" s="8"/>
      <c r="O186" s="8"/>
      <c r="P186" s="8"/>
      <c r="Q186" s="8"/>
    </row>
    <row r="187" spans="1:17">
      <c r="A187" s="8"/>
      <c r="B187" s="8"/>
      <c r="C187" s="8"/>
      <c r="D187" s="8"/>
      <c r="E187" s="8"/>
      <c r="F187" s="8"/>
      <c r="G187" s="8"/>
      <c r="H187" s="8"/>
      <c r="I187" s="8"/>
      <c r="J187" s="8"/>
      <c r="K187" s="8"/>
      <c r="L187" s="8"/>
      <c r="M187" s="8"/>
      <c r="N187" s="8"/>
      <c r="O187" s="8"/>
      <c r="P187" s="8"/>
      <c r="Q187" s="8"/>
    </row>
    <row r="188" spans="1:17">
      <c r="J188" s="8"/>
      <c r="K188" s="8"/>
      <c r="L188" s="8"/>
      <c r="M188" s="8"/>
      <c r="N188" s="8"/>
      <c r="O188" s="8"/>
      <c r="P188" s="8"/>
      <c r="Q188" s="8"/>
    </row>
    <row r="189" spans="1:17">
      <c r="J189" s="8"/>
      <c r="K189" s="8"/>
      <c r="L189" s="8"/>
      <c r="M189" s="8"/>
      <c r="N189" s="8"/>
      <c r="O189" s="8"/>
      <c r="P189" s="8"/>
      <c r="Q189" s="8"/>
    </row>
    <row r="190" spans="1:17">
      <c r="J190" s="8"/>
      <c r="K190" s="8"/>
      <c r="L190" s="8"/>
      <c r="M190" s="8"/>
      <c r="N190" s="8"/>
      <c r="O190" s="8"/>
      <c r="P190" s="8"/>
      <c r="Q190" s="8"/>
    </row>
    <row r="191" spans="1:17">
      <c r="J191" s="8"/>
      <c r="K191" s="8"/>
      <c r="L191" s="8"/>
      <c r="M191" s="8"/>
      <c r="N191" s="8"/>
      <c r="O191" s="8"/>
      <c r="P191" s="8"/>
      <c r="Q191" s="8"/>
    </row>
    <row r="192" spans="1:17">
      <c r="J192" s="8"/>
      <c r="K192" s="8"/>
      <c r="L192" s="8"/>
      <c r="M192" s="8"/>
    </row>
  </sheetData>
  <customSheetViews>
    <customSheetView guid="{BCE7549A-454A-4A8A-98C7-4BDEDB358CFF}"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2"/>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3"/>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4"/>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5"/>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7"/>
    </customSheetView>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8"/>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0"/>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1"/>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2"/>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4"/>
    </customSheetView>
    <customSheetView guid="{D3FE92BD-39BB-4D6C-950E-40B1D101AEA4}" printArea="1">
      <pane xSplit="1" ySplit="7" topLeftCell="C20" activePane="bottomRight" state="frozen"/>
      <selection pane="bottomRight" activeCell="A59" sqref="A59:XFD59"/>
      <pageMargins left="0.25" right="0.2" top="0.75" bottom="0.75" header="0.3" footer="0.3"/>
      <pageSetup paperSize="5" scale="80" orientation="portrait" cellComments="atEnd" r:id="rId15"/>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6"/>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zoomScaleNormal="100" workbookViewId="0">
      <pane xSplit="1" ySplit="5" topLeftCell="B28" activePane="bottomRight" state="frozen"/>
      <selection pane="topRight" activeCell="B1" sqref="B1"/>
      <selection pane="bottomLeft" activeCell="A6" sqref="A6"/>
      <selection pane="bottomRight" activeCell="G42" sqref="G42"/>
    </sheetView>
  </sheetViews>
  <sheetFormatPr defaultColWidth="14.109375" defaultRowHeight="13.2"/>
  <cols>
    <col min="1" max="3" width="14.109375" style="160"/>
    <col min="4" max="4" width="15.33203125" style="160" customWidth="1"/>
    <col min="5" max="5" width="15.6640625" style="160" customWidth="1"/>
    <col min="6" max="6" width="15.6640625" style="8" customWidth="1"/>
    <col min="7" max="7" width="15.33203125" style="8" customWidth="1"/>
    <col min="8" max="9" width="14.109375" style="160"/>
    <col min="10" max="10" width="15.33203125" style="160" customWidth="1"/>
    <col min="11" max="11" width="15" style="160" customWidth="1"/>
    <col min="12" max="16384" width="14.109375" style="160"/>
  </cols>
  <sheetData>
    <row r="1" spans="1:15" ht="17.25" customHeight="1">
      <c r="A1" s="428" t="s">
        <v>410</v>
      </c>
      <c r="B1" s="428"/>
      <c r="C1" s="428"/>
      <c r="D1" s="428"/>
      <c r="E1" s="428"/>
      <c r="F1" s="428"/>
      <c r="G1" s="428"/>
      <c r="H1" s="428"/>
      <c r="I1" s="428"/>
      <c r="J1" s="428"/>
      <c r="K1" s="428"/>
      <c r="L1" s="428"/>
    </row>
    <row r="2" spans="1:15" ht="12.75" customHeight="1">
      <c r="A2" s="428" t="s">
        <v>538</v>
      </c>
      <c r="B2" s="428"/>
      <c r="C2" s="428"/>
      <c r="D2" s="428"/>
      <c r="E2" s="428"/>
      <c r="F2" s="428"/>
      <c r="G2" s="428"/>
      <c r="H2" s="428"/>
      <c r="I2" s="428"/>
      <c r="J2" s="428"/>
      <c r="K2" s="428"/>
      <c r="L2" s="428"/>
    </row>
    <row r="3" spans="1:15" ht="13.5" customHeight="1">
      <c r="A3" s="428" t="s">
        <v>512</v>
      </c>
      <c r="B3" s="428"/>
      <c r="C3" s="428"/>
      <c r="D3" s="428"/>
      <c r="E3" s="428"/>
      <c r="F3" s="428"/>
      <c r="G3" s="428"/>
      <c r="H3" s="428"/>
      <c r="I3" s="428"/>
      <c r="J3" s="428"/>
      <c r="K3" s="428"/>
      <c r="L3" s="428"/>
    </row>
    <row r="4" spans="1:15" ht="14.25" customHeight="1">
      <c r="A4" s="136"/>
      <c r="B4" s="136"/>
      <c r="C4" s="136"/>
      <c r="D4" s="136"/>
      <c r="E4" s="136"/>
      <c r="F4" s="250"/>
      <c r="G4" s="250"/>
      <c r="H4" s="136"/>
      <c r="I4" s="136"/>
      <c r="J4" s="222"/>
      <c r="K4" s="222"/>
      <c r="L4" s="222"/>
    </row>
    <row r="5" spans="1:15" ht="44.25" customHeight="1">
      <c r="A5" s="9" t="s">
        <v>422</v>
      </c>
      <c r="B5" s="9" t="s">
        <v>3</v>
      </c>
      <c r="C5" s="9" t="s">
        <v>411</v>
      </c>
      <c r="D5" s="9" t="s">
        <v>487</v>
      </c>
      <c r="E5" s="9" t="s">
        <v>412</v>
      </c>
      <c r="F5" s="249" t="s">
        <v>544</v>
      </c>
      <c r="G5" s="249" t="s">
        <v>543</v>
      </c>
      <c r="H5" s="9" t="s">
        <v>413</v>
      </c>
      <c r="I5" s="9" t="s">
        <v>414</v>
      </c>
      <c r="J5" s="9" t="s">
        <v>415</v>
      </c>
      <c r="K5" s="9" t="s">
        <v>416</v>
      </c>
      <c r="L5" s="9" t="s">
        <v>417</v>
      </c>
    </row>
    <row r="6" spans="1:15" ht="14.1" customHeight="1">
      <c r="A6" s="11">
        <v>1980</v>
      </c>
      <c r="B6" s="137">
        <v>7188.6</v>
      </c>
      <c r="C6" s="137">
        <v>5215.8999999999996</v>
      </c>
      <c r="D6" s="223">
        <v>1140</v>
      </c>
      <c r="E6" s="139">
        <v>210.5</v>
      </c>
      <c r="F6" s="140">
        <v>776</v>
      </c>
      <c r="G6" s="140">
        <v>550.9</v>
      </c>
      <c r="H6" s="139">
        <v>297.3</v>
      </c>
      <c r="I6" s="141">
        <v>29.7</v>
      </c>
      <c r="J6" s="139">
        <v>530</v>
      </c>
      <c r="K6" s="135" t="s">
        <v>394</v>
      </c>
      <c r="L6" s="135" t="s">
        <v>394</v>
      </c>
      <c r="N6" s="278"/>
      <c r="O6" s="278"/>
    </row>
    <row r="7" spans="1:15" ht="14.1" customHeight="1">
      <c r="A7" s="11">
        <v>1981</v>
      </c>
      <c r="B7" s="137">
        <v>8570.6</v>
      </c>
      <c r="C7" s="137">
        <v>6472.6</v>
      </c>
      <c r="D7" s="223">
        <v>1696.1</v>
      </c>
      <c r="E7" s="139">
        <v>259.7</v>
      </c>
      <c r="F7" s="140">
        <v>1011</v>
      </c>
      <c r="G7" s="140">
        <v>520.79999999999995</v>
      </c>
      <c r="H7" s="139">
        <v>409.1</v>
      </c>
      <c r="I7" s="141">
        <v>40.5</v>
      </c>
      <c r="J7" s="139">
        <v>693</v>
      </c>
      <c r="K7" s="135" t="s">
        <v>394</v>
      </c>
      <c r="L7" s="135" t="s">
        <v>394</v>
      </c>
      <c r="N7" s="278"/>
      <c r="O7" s="278"/>
    </row>
    <row r="8" spans="1:15" ht="14.1" customHeight="1">
      <c r="A8" s="11">
        <v>1982</v>
      </c>
      <c r="B8" s="137">
        <v>7861.2</v>
      </c>
      <c r="C8" s="137">
        <v>8553</v>
      </c>
      <c r="D8" s="223">
        <v>2107.1000000000004</v>
      </c>
      <c r="E8" s="139">
        <v>389.8</v>
      </c>
      <c r="F8" s="140">
        <v>1082</v>
      </c>
      <c r="G8" s="140">
        <v>720</v>
      </c>
      <c r="H8" s="139">
        <v>734.4</v>
      </c>
      <c r="I8" s="141">
        <v>69.5</v>
      </c>
      <c r="J8" s="139">
        <v>901</v>
      </c>
      <c r="K8" s="135" t="s">
        <v>394</v>
      </c>
      <c r="L8" s="135" t="s">
        <v>394</v>
      </c>
      <c r="N8" s="278"/>
      <c r="O8" s="278"/>
    </row>
    <row r="9" spans="1:15" ht="14.1" customHeight="1">
      <c r="A9" s="11">
        <v>1983</v>
      </c>
      <c r="B9" s="137">
        <v>5952.5</v>
      </c>
      <c r="C9" s="137">
        <v>9607.6</v>
      </c>
      <c r="D9" s="223">
        <v>2686.8</v>
      </c>
      <c r="E9" s="139">
        <v>544.4</v>
      </c>
      <c r="F9" s="140">
        <v>1367</v>
      </c>
      <c r="G9" s="140">
        <v>972.4</v>
      </c>
      <c r="H9" s="139">
        <v>864.5</v>
      </c>
      <c r="I9" s="141">
        <v>80.400000000000006</v>
      </c>
      <c r="J9" s="139">
        <v>1170</v>
      </c>
      <c r="K9" s="135" t="s">
        <v>394</v>
      </c>
      <c r="L9" s="135" t="s">
        <v>394</v>
      </c>
      <c r="N9" s="278"/>
      <c r="O9" s="278"/>
    </row>
    <row r="10" spans="1:15" ht="14.1" customHeight="1">
      <c r="A10" s="11">
        <v>1984</v>
      </c>
      <c r="B10" s="137">
        <v>4188.5</v>
      </c>
      <c r="C10" s="137">
        <v>10059.799999999999</v>
      </c>
      <c r="D10" s="223">
        <v>2854.1</v>
      </c>
      <c r="E10" s="139">
        <v>500.1</v>
      </c>
      <c r="F10" s="140">
        <v>1661</v>
      </c>
      <c r="G10" s="140">
        <v>900</v>
      </c>
      <c r="H10" s="139">
        <v>945</v>
      </c>
      <c r="I10" s="141">
        <v>83.6</v>
      </c>
      <c r="J10" s="139">
        <v>1415</v>
      </c>
      <c r="K10" s="135" t="s">
        <v>394</v>
      </c>
      <c r="L10" s="135" t="s">
        <v>394</v>
      </c>
      <c r="N10" s="278"/>
      <c r="O10" s="278"/>
    </row>
    <row r="11" spans="1:15" ht="14.1" customHeight="1">
      <c r="A11" s="11">
        <v>1985</v>
      </c>
      <c r="B11" s="137">
        <v>5578.2</v>
      </c>
      <c r="C11" s="137">
        <v>10165.1</v>
      </c>
      <c r="D11" s="223">
        <v>3091.5</v>
      </c>
      <c r="E11" s="139">
        <v>717.5</v>
      </c>
      <c r="F11" s="140">
        <v>2034</v>
      </c>
      <c r="G11" s="140">
        <v>1135</v>
      </c>
      <c r="H11" s="139">
        <v>980.4</v>
      </c>
      <c r="I11" s="141">
        <v>91.7</v>
      </c>
      <c r="J11" s="139">
        <v>1570</v>
      </c>
      <c r="K11" s="135" t="s">
        <v>394</v>
      </c>
      <c r="L11" s="135" t="s">
        <v>394</v>
      </c>
      <c r="N11" s="278"/>
      <c r="O11" s="278"/>
    </row>
    <row r="12" spans="1:15" ht="14.1" customHeight="1">
      <c r="A12" s="11">
        <v>1986</v>
      </c>
      <c r="B12" s="137">
        <v>4622.1000000000004</v>
      </c>
      <c r="C12" s="137">
        <v>9913.2000000000007</v>
      </c>
      <c r="D12" s="223">
        <v>2471.1000000000004</v>
      </c>
      <c r="E12" s="139">
        <v>426.9</v>
      </c>
      <c r="F12" s="140">
        <v>2376</v>
      </c>
      <c r="G12" s="140">
        <v>1353.3</v>
      </c>
      <c r="H12" s="139">
        <v>1039.7</v>
      </c>
      <c r="I12" s="141">
        <v>90</v>
      </c>
      <c r="J12" s="139">
        <v>11756</v>
      </c>
      <c r="K12" s="135" t="s">
        <v>394</v>
      </c>
      <c r="L12" s="135" t="s">
        <v>394</v>
      </c>
      <c r="N12" s="278"/>
      <c r="O12" s="278"/>
    </row>
    <row r="13" spans="1:15" ht="14.1" customHeight="1">
      <c r="A13" s="11">
        <v>1987</v>
      </c>
      <c r="B13" s="137">
        <v>4058.9</v>
      </c>
      <c r="C13" s="137">
        <v>10744.5</v>
      </c>
      <c r="D13" s="223">
        <v>2718.4</v>
      </c>
      <c r="E13" s="139">
        <v>964.1</v>
      </c>
      <c r="F13" s="140">
        <v>2403</v>
      </c>
      <c r="G13" s="140">
        <v>1653.5</v>
      </c>
      <c r="H13" s="139">
        <v>987.4</v>
      </c>
      <c r="I13" s="141">
        <v>106.9</v>
      </c>
      <c r="J13" s="139">
        <v>1920</v>
      </c>
      <c r="K13" s="139">
        <v>55</v>
      </c>
      <c r="L13" s="139">
        <v>61</v>
      </c>
      <c r="N13" s="278"/>
      <c r="O13" s="278"/>
    </row>
    <row r="14" spans="1:15" ht="14.1" customHeight="1">
      <c r="A14" s="11">
        <v>1988</v>
      </c>
      <c r="B14" s="137">
        <v>5069.7</v>
      </c>
      <c r="C14" s="137">
        <v>10760.6</v>
      </c>
      <c r="D14" s="223">
        <v>2928.2</v>
      </c>
      <c r="E14" s="139">
        <v>936.6</v>
      </c>
      <c r="F14" s="140">
        <v>2874</v>
      </c>
      <c r="G14" s="140">
        <v>1680.5</v>
      </c>
      <c r="H14" s="139">
        <v>991.6</v>
      </c>
      <c r="I14" s="141">
        <v>105.7</v>
      </c>
      <c r="J14" s="139">
        <v>2059</v>
      </c>
      <c r="K14" s="139">
        <v>80</v>
      </c>
      <c r="L14" s="139">
        <v>32</v>
      </c>
      <c r="N14" s="278"/>
      <c r="O14" s="278"/>
    </row>
    <row r="15" spans="1:15" ht="14.1" customHeight="1">
      <c r="A15" s="11">
        <v>1989</v>
      </c>
      <c r="B15" s="137">
        <v>5475</v>
      </c>
      <c r="C15" s="137">
        <v>11107.3</v>
      </c>
      <c r="D15" s="223">
        <v>2662.6</v>
      </c>
      <c r="E15" s="139">
        <v>950.4</v>
      </c>
      <c r="F15" s="140">
        <v>2576</v>
      </c>
      <c r="G15" s="140">
        <v>1646.7</v>
      </c>
      <c r="H15" s="139">
        <v>1011.6</v>
      </c>
      <c r="I15" s="141">
        <v>104.8</v>
      </c>
      <c r="J15" s="139">
        <v>2280</v>
      </c>
      <c r="K15" s="139">
        <v>137</v>
      </c>
      <c r="L15" s="139">
        <v>43</v>
      </c>
      <c r="N15" s="278"/>
      <c r="O15" s="278"/>
    </row>
    <row r="16" spans="1:15" ht="14.1" customHeight="1">
      <c r="A16" s="11">
        <v>1990</v>
      </c>
      <c r="B16" s="137">
        <v>7010.6</v>
      </c>
      <c r="C16" s="137">
        <v>12178.2</v>
      </c>
      <c r="D16" s="223">
        <v>2995.3999999999996</v>
      </c>
      <c r="E16" s="139">
        <v>1145.3</v>
      </c>
      <c r="F16" s="140">
        <v>3686</v>
      </c>
      <c r="G16" s="140">
        <v>2034.5</v>
      </c>
      <c r="H16" s="139">
        <v>1075.7</v>
      </c>
      <c r="I16" s="141">
        <v>102.2</v>
      </c>
      <c r="J16" s="139">
        <v>2414</v>
      </c>
      <c r="K16" s="139">
        <v>335</v>
      </c>
      <c r="L16" s="139">
        <v>67</v>
      </c>
      <c r="N16" s="278"/>
      <c r="O16" s="278"/>
    </row>
    <row r="17" spans="1:15" ht="14.1" customHeight="1">
      <c r="A17" s="11">
        <v>1991</v>
      </c>
      <c r="B17" s="137">
        <v>7338.3</v>
      </c>
      <c r="C17" s="137">
        <v>13254.2</v>
      </c>
      <c r="D17" s="223">
        <v>3162.4</v>
      </c>
      <c r="E17" s="139">
        <v>820.1</v>
      </c>
      <c r="F17" s="140">
        <v>4065</v>
      </c>
      <c r="G17" s="140">
        <v>2867.8</v>
      </c>
      <c r="H17" s="139">
        <v>1085</v>
      </c>
      <c r="I17" s="141">
        <v>101.5</v>
      </c>
      <c r="J17" s="139">
        <v>2573</v>
      </c>
      <c r="K17" s="139">
        <v>411</v>
      </c>
      <c r="L17" s="139">
        <v>80</v>
      </c>
      <c r="N17" s="278"/>
      <c r="O17" s="278"/>
    </row>
    <row r="18" spans="1:15" ht="14.1" customHeight="1">
      <c r="A18" s="11">
        <v>1992</v>
      </c>
      <c r="B18" s="137">
        <v>7109.2</v>
      </c>
      <c r="C18" s="137">
        <v>13100.5</v>
      </c>
      <c r="D18" s="223">
        <v>3632.5</v>
      </c>
      <c r="E18" s="402" t="s">
        <v>394</v>
      </c>
      <c r="F18" s="140">
        <v>4063</v>
      </c>
      <c r="G18" s="140">
        <v>3755.3</v>
      </c>
      <c r="H18" s="139">
        <v>1274.5</v>
      </c>
      <c r="I18" s="141">
        <v>76</v>
      </c>
      <c r="J18" s="139">
        <v>2711</v>
      </c>
      <c r="K18" s="139">
        <v>450</v>
      </c>
      <c r="L18" s="139">
        <v>104</v>
      </c>
      <c r="N18" s="278"/>
      <c r="O18" s="278"/>
    </row>
    <row r="19" spans="1:15" ht="14.1" customHeight="1">
      <c r="A19" s="11">
        <v>1993</v>
      </c>
      <c r="B19" s="137">
        <v>7321.5</v>
      </c>
      <c r="C19" s="137">
        <v>15003.3</v>
      </c>
      <c r="D19" s="223">
        <v>4126.3999999999996</v>
      </c>
      <c r="E19" s="402" t="s">
        <v>394</v>
      </c>
      <c r="F19" s="140">
        <v>3738</v>
      </c>
      <c r="G19" s="140">
        <v>4015.4</v>
      </c>
      <c r="H19" s="139">
        <v>1345.2</v>
      </c>
      <c r="I19" s="141">
        <v>76</v>
      </c>
      <c r="J19" s="139">
        <v>2907</v>
      </c>
      <c r="K19" s="139">
        <v>655</v>
      </c>
      <c r="L19" s="139">
        <v>124</v>
      </c>
      <c r="N19" s="278"/>
      <c r="O19" s="278"/>
    </row>
    <row r="20" spans="1:15" ht="14.1" customHeight="1">
      <c r="A20" s="11">
        <v>1994</v>
      </c>
      <c r="B20" s="137">
        <v>8407.9</v>
      </c>
      <c r="C20" s="137">
        <v>18205</v>
      </c>
      <c r="D20" s="223">
        <v>4288.3999999999996</v>
      </c>
      <c r="E20" s="402" t="s">
        <v>394</v>
      </c>
      <c r="F20" s="140">
        <v>4270</v>
      </c>
      <c r="G20" s="140">
        <v>4837.3</v>
      </c>
      <c r="H20" s="139">
        <v>931.4</v>
      </c>
      <c r="I20" s="141">
        <v>77.900000000000006</v>
      </c>
      <c r="J20" s="139">
        <v>3095</v>
      </c>
      <c r="K20" s="139">
        <v>836</v>
      </c>
      <c r="L20" s="139">
        <v>163</v>
      </c>
      <c r="N20" s="278"/>
      <c r="O20" s="278"/>
    </row>
    <row r="21" spans="1:15" ht="14.1" customHeight="1">
      <c r="A21" s="11">
        <v>1995</v>
      </c>
      <c r="B21" s="137">
        <v>7646</v>
      </c>
      <c r="C21" s="137">
        <v>20052.601999999999</v>
      </c>
      <c r="D21" s="223">
        <v>5842.7350000000006</v>
      </c>
      <c r="E21" s="402" t="s">
        <v>394</v>
      </c>
      <c r="F21" s="140">
        <v>5462</v>
      </c>
      <c r="G21" s="140">
        <v>3743.2</v>
      </c>
      <c r="H21" s="139">
        <v>1004</v>
      </c>
      <c r="I21" s="141">
        <v>78.5</v>
      </c>
      <c r="J21" s="139">
        <v>3284</v>
      </c>
      <c r="K21" s="139">
        <v>1316</v>
      </c>
      <c r="L21" s="139">
        <v>193</v>
      </c>
      <c r="N21" s="278"/>
      <c r="O21" s="278"/>
    </row>
    <row r="22" spans="1:15" ht="14.1" customHeight="1">
      <c r="A22" s="11">
        <v>1996</v>
      </c>
      <c r="B22" s="137">
        <v>6802.4</v>
      </c>
      <c r="C22" s="137">
        <v>22959.922999999999</v>
      </c>
      <c r="D22" s="223">
        <v>6681.5829999999996</v>
      </c>
      <c r="E22" s="402" t="s">
        <v>394</v>
      </c>
      <c r="F22" s="140">
        <v>4946</v>
      </c>
      <c r="G22" s="140">
        <v>5594.2</v>
      </c>
      <c r="H22" s="139">
        <v>984.8</v>
      </c>
      <c r="I22" s="141">
        <v>80.3</v>
      </c>
      <c r="J22" s="139">
        <v>3588</v>
      </c>
      <c r="K22" s="139">
        <v>1352</v>
      </c>
      <c r="L22" s="139">
        <v>229</v>
      </c>
      <c r="N22" s="278"/>
      <c r="O22" s="278"/>
    </row>
    <row r="23" spans="1:15" ht="14.1" customHeight="1">
      <c r="A23" s="11">
        <v>1997</v>
      </c>
      <c r="B23" s="137">
        <v>8507.2999999999993</v>
      </c>
      <c r="C23" s="137">
        <v>27193.964</v>
      </c>
      <c r="D23" s="223">
        <v>7973.0349999999999</v>
      </c>
      <c r="E23" s="402" t="s">
        <v>394</v>
      </c>
      <c r="F23" s="140">
        <v>5230</v>
      </c>
      <c r="G23" s="140">
        <v>4900.1000000000004</v>
      </c>
      <c r="H23" s="139">
        <v>1009.4</v>
      </c>
      <c r="I23" s="141">
        <v>80.5</v>
      </c>
      <c r="J23" s="139">
        <v>3983</v>
      </c>
      <c r="K23" s="139">
        <v>2130</v>
      </c>
      <c r="L23" s="139">
        <v>270</v>
      </c>
      <c r="N23" s="278"/>
      <c r="O23" s="278"/>
    </row>
    <row r="24" spans="1:15" ht="14.1" customHeight="1">
      <c r="A24" s="11">
        <v>1998</v>
      </c>
      <c r="B24" s="137">
        <v>8556.2000000000007</v>
      </c>
      <c r="C24" s="137">
        <v>26473.476999999999</v>
      </c>
      <c r="D24" s="223">
        <v>8904.8289999999997</v>
      </c>
      <c r="E24" s="402" t="s">
        <v>394</v>
      </c>
      <c r="F24" s="140">
        <v>5045</v>
      </c>
      <c r="G24" s="140">
        <v>7378.5</v>
      </c>
      <c r="H24" s="139">
        <v>1102.9000000000001</v>
      </c>
      <c r="I24" s="141">
        <v>81.2</v>
      </c>
      <c r="J24" s="139">
        <v>4795</v>
      </c>
      <c r="K24" s="139">
        <v>2826</v>
      </c>
      <c r="L24" s="139">
        <v>318</v>
      </c>
      <c r="N24" s="278"/>
      <c r="O24" s="278"/>
    </row>
    <row r="25" spans="1:15" ht="14.1" customHeight="1">
      <c r="A25" s="11">
        <v>1999</v>
      </c>
      <c r="B25" s="137">
        <v>9715.7000000000007</v>
      </c>
      <c r="C25" s="137">
        <v>28929.686000000002</v>
      </c>
      <c r="D25" s="223">
        <v>11568.864</v>
      </c>
      <c r="E25" s="402" t="s">
        <v>394</v>
      </c>
      <c r="F25" s="45" t="s">
        <v>556</v>
      </c>
      <c r="G25" s="140">
        <v>8691.2999999999993</v>
      </c>
      <c r="H25" s="139">
        <v>1118.9000000000001</v>
      </c>
      <c r="I25" s="141">
        <v>81</v>
      </c>
      <c r="J25" s="139">
        <v>5522</v>
      </c>
      <c r="K25" s="139">
        <v>3173</v>
      </c>
      <c r="L25" s="139">
        <v>376</v>
      </c>
      <c r="N25" s="278"/>
      <c r="O25" s="278"/>
    </row>
    <row r="26" spans="1:15" ht="14.1" customHeight="1">
      <c r="A26" s="11">
        <v>2000</v>
      </c>
      <c r="B26" s="137">
        <v>12481</v>
      </c>
      <c r="C26" s="137">
        <v>32933.095999999998</v>
      </c>
      <c r="D26" s="223">
        <v>13950.513999999999</v>
      </c>
      <c r="E26" s="402" t="s">
        <v>394</v>
      </c>
      <c r="F26" s="140">
        <v>10015</v>
      </c>
      <c r="G26" s="140">
        <v>10573.3</v>
      </c>
      <c r="H26" s="139">
        <v>1349</v>
      </c>
      <c r="I26" s="141">
        <v>75.3</v>
      </c>
      <c r="J26" s="139">
        <v>6674</v>
      </c>
      <c r="K26" s="139">
        <v>4420</v>
      </c>
      <c r="L26" s="139">
        <v>441</v>
      </c>
      <c r="N26" s="278"/>
      <c r="O26" s="278"/>
    </row>
    <row r="27" spans="1:15" ht="14.1" customHeight="1">
      <c r="A27" s="11">
        <v>2001</v>
      </c>
      <c r="B27" s="137">
        <v>15591.7</v>
      </c>
      <c r="C27" s="137">
        <v>38136.798999999999</v>
      </c>
      <c r="D27" s="223">
        <v>15165.869999999999</v>
      </c>
      <c r="E27" s="402" t="s">
        <v>394</v>
      </c>
      <c r="F27" s="140">
        <v>12589</v>
      </c>
      <c r="G27" s="140">
        <v>12333.1</v>
      </c>
      <c r="H27" s="139">
        <v>1326.9</v>
      </c>
      <c r="I27" s="142">
        <v>62.6</v>
      </c>
      <c r="J27" s="139">
        <v>7687</v>
      </c>
      <c r="K27" s="139">
        <v>5579</v>
      </c>
      <c r="L27" s="139">
        <v>515</v>
      </c>
      <c r="N27" s="278"/>
      <c r="O27" s="278"/>
    </row>
    <row r="28" spans="1:15" ht="14.1" customHeight="1">
      <c r="A28" s="11">
        <v>2002</v>
      </c>
      <c r="B28" s="137">
        <v>16135.9</v>
      </c>
      <c r="C28" s="137">
        <v>40104.383000000002</v>
      </c>
      <c r="D28" s="223">
        <v>16336.07</v>
      </c>
      <c r="E28" s="402" t="s">
        <v>394</v>
      </c>
      <c r="F28" s="140">
        <v>14913</v>
      </c>
      <c r="G28" s="140">
        <v>11974.6</v>
      </c>
      <c r="H28" s="139">
        <v>1406.4359999999999</v>
      </c>
      <c r="I28" s="143">
        <v>66.129000000000005</v>
      </c>
      <c r="J28" s="139">
        <v>8310</v>
      </c>
      <c r="K28" s="139">
        <v>8456</v>
      </c>
      <c r="L28" s="139">
        <v>575</v>
      </c>
      <c r="N28" s="278"/>
      <c r="O28" s="278"/>
    </row>
    <row r="29" spans="1:15" ht="14.1" customHeight="1">
      <c r="A29" s="11">
        <v>2003</v>
      </c>
      <c r="B29" s="137">
        <v>17854.599999999999</v>
      </c>
      <c r="C29" s="137">
        <v>43225.667999999998</v>
      </c>
      <c r="D29" s="223">
        <v>19632.496999999999</v>
      </c>
      <c r="E29" s="402" t="s">
        <v>394</v>
      </c>
      <c r="F29" s="140">
        <v>17968</v>
      </c>
      <c r="G29" s="140">
        <v>16745.7</v>
      </c>
      <c r="H29" s="139">
        <v>1879.482</v>
      </c>
      <c r="I29" s="143">
        <v>68.180999999999997</v>
      </c>
      <c r="J29" s="139">
        <v>9679</v>
      </c>
      <c r="K29" s="139">
        <v>11340</v>
      </c>
      <c r="L29" s="139">
        <v>652</v>
      </c>
      <c r="N29" s="278"/>
      <c r="O29" s="278"/>
    </row>
    <row r="30" spans="1:15" ht="14.1" customHeight="1">
      <c r="A30" s="11">
        <v>2004</v>
      </c>
      <c r="B30" s="137">
        <v>22605.3</v>
      </c>
      <c r="C30" s="137">
        <v>48425.862999999998</v>
      </c>
      <c r="D30" s="223">
        <v>22747.093000000001</v>
      </c>
      <c r="E30" s="402" t="s">
        <v>394</v>
      </c>
      <c r="F30" s="140">
        <v>24211</v>
      </c>
      <c r="G30" s="140">
        <v>14870.6</v>
      </c>
      <c r="H30" s="139">
        <v>2139.982</v>
      </c>
      <c r="I30" s="143">
        <v>67.451999999999998</v>
      </c>
      <c r="J30" s="139">
        <v>11829</v>
      </c>
      <c r="K30" s="139">
        <v>14278</v>
      </c>
      <c r="L30" s="139">
        <v>743</v>
      </c>
      <c r="N30" s="278"/>
      <c r="O30" s="278"/>
    </row>
    <row r="31" spans="1:15" ht="14.1" customHeight="1">
      <c r="A31" s="11">
        <v>2005</v>
      </c>
      <c r="B31" s="137">
        <v>35703</v>
      </c>
      <c r="C31" s="137">
        <v>58847.084000000003</v>
      </c>
      <c r="D31" s="224">
        <v>24052.42</v>
      </c>
      <c r="E31" s="402" t="s">
        <v>394</v>
      </c>
      <c r="F31" s="140">
        <v>22044</v>
      </c>
      <c r="G31" s="140">
        <v>22109</v>
      </c>
      <c r="H31" s="139">
        <v>2236.0729999999999</v>
      </c>
      <c r="I31" s="141">
        <v>65.105999999999995</v>
      </c>
      <c r="J31" s="139">
        <v>13651</v>
      </c>
      <c r="K31" s="139">
        <v>16828</v>
      </c>
      <c r="L31" s="139">
        <v>842</v>
      </c>
      <c r="N31" s="278"/>
      <c r="O31" s="278"/>
    </row>
    <row r="32" spans="1:15" ht="14.1" customHeight="1">
      <c r="A32" s="11">
        <v>2006</v>
      </c>
      <c r="B32" s="137">
        <v>42239</v>
      </c>
      <c r="C32" s="137">
        <v>67906.456999999995</v>
      </c>
      <c r="D32" s="224">
        <v>25007.216</v>
      </c>
      <c r="E32" s="140">
        <v>6297.8</v>
      </c>
      <c r="F32" s="140">
        <v>25285</v>
      </c>
      <c r="G32" s="140">
        <v>23858.485751</v>
      </c>
      <c r="H32" s="139">
        <v>2543.94</v>
      </c>
      <c r="I32" s="141">
        <v>73.835999999999999</v>
      </c>
      <c r="J32" s="139">
        <v>14363</v>
      </c>
      <c r="K32" s="139">
        <v>17476.8</v>
      </c>
      <c r="L32" s="139">
        <v>956.548</v>
      </c>
      <c r="N32" s="278"/>
      <c r="O32" s="278"/>
    </row>
    <row r="33" spans="1:15" ht="14.1" customHeight="1">
      <c r="A33" s="11">
        <v>2007</v>
      </c>
      <c r="B33" s="137">
        <v>47479.3</v>
      </c>
      <c r="C33" s="137">
        <v>75745.051000000007</v>
      </c>
      <c r="D33" s="224">
        <v>28124.491999999998</v>
      </c>
      <c r="E33" s="140">
        <v>6626</v>
      </c>
      <c r="F33" s="140">
        <v>27847</v>
      </c>
      <c r="G33" s="140">
        <v>25517.096968999998</v>
      </c>
      <c r="H33" s="139">
        <v>2630</v>
      </c>
      <c r="I33" s="141">
        <v>76.8</v>
      </c>
      <c r="J33" s="139">
        <v>15296</v>
      </c>
      <c r="K33" s="139">
        <v>18966</v>
      </c>
      <c r="L33" s="139">
        <v>1091</v>
      </c>
      <c r="N33" s="278"/>
      <c r="O33" s="278"/>
    </row>
    <row r="34" spans="1:15" ht="14.1" customHeight="1">
      <c r="A34" s="11">
        <v>2008</v>
      </c>
      <c r="B34" s="137">
        <v>63044.1</v>
      </c>
      <c r="C34" s="137">
        <v>88073.733999999997</v>
      </c>
      <c r="D34" s="224">
        <v>27138.861000000001</v>
      </c>
      <c r="E34" s="140">
        <v>6965</v>
      </c>
      <c r="F34" s="140">
        <v>35823.238982419993</v>
      </c>
      <c r="G34" s="140">
        <v>24719.518045421555</v>
      </c>
      <c r="H34" s="139">
        <v>3652.317</v>
      </c>
      <c r="I34" s="141">
        <v>78.650999999999996</v>
      </c>
      <c r="J34" s="139">
        <v>16100</v>
      </c>
      <c r="K34" s="139">
        <v>19900</v>
      </c>
      <c r="L34" s="139">
        <v>1300</v>
      </c>
      <c r="N34" s="278"/>
      <c r="O34" s="278"/>
    </row>
    <row r="35" spans="1:15" ht="14.1" customHeight="1">
      <c r="A35" s="11">
        <v>2009</v>
      </c>
      <c r="B35" s="137">
        <v>60555.6</v>
      </c>
      <c r="C35" s="137">
        <v>103984.8</v>
      </c>
      <c r="D35" s="224">
        <v>13839.234</v>
      </c>
      <c r="E35" s="140">
        <v>7900</v>
      </c>
      <c r="F35" s="140">
        <v>34329.951258169996</v>
      </c>
      <c r="G35" s="140">
        <v>26753.386129744973</v>
      </c>
      <c r="H35" s="139">
        <v>3676.4549999999999</v>
      </c>
      <c r="I35" s="141">
        <v>85.319000000000003</v>
      </c>
      <c r="J35" s="139">
        <v>17900</v>
      </c>
      <c r="K35" s="139">
        <v>22700</v>
      </c>
      <c r="L35" s="139">
        <v>1500</v>
      </c>
      <c r="N35" s="278"/>
      <c r="O35" s="278"/>
    </row>
    <row r="36" spans="1:15" ht="14.1" customHeight="1">
      <c r="A36" s="11">
        <v>2010</v>
      </c>
      <c r="B36" s="138">
        <v>66085.5</v>
      </c>
      <c r="C36" s="137">
        <v>103693.906</v>
      </c>
      <c r="D36" s="224">
        <v>11195.364</v>
      </c>
      <c r="E36" s="140">
        <v>9100</v>
      </c>
      <c r="F36" s="140">
        <v>30292.907164940003</v>
      </c>
      <c r="G36" s="140">
        <v>28397.2525013046</v>
      </c>
      <c r="H36" s="139">
        <v>3729.5419999999999</v>
      </c>
      <c r="I36" s="141">
        <v>86.686000000000007</v>
      </c>
      <c r="J36" s="139">
        <v>19300</v>
      </c>
      <c r="K36" s="139">
        <v>21000</v>
      </c>
      <c r="L36" s="139">
        <v>1600</v>
      </c>
      <c r="N36" s="278"/>
      <c r="O36" s="278"/>
    </row>
    <row r="37" spans="1:15" s="8" customFormat="1" ht="14.1" customHeight="1">
      <c r="A37" s="14">
        <v>2011</v>
      </c>
      <c r="B37" s="138">
        <v>71055.5</v>
      </c>
      <c r="C37" s="138">
        <v>111076.969</v>
      </c>
      <c r="D37" s="225">
        <v>9885.8870000000006</v>
      </c>
      <c r="E37" s="140">
        <v>9783.0408819999993</v>
      </c>
      <c r="F37" s="140">
        <v>33530.896685709988</v>
      </c>
      <c r="G37" s="140">
        <v>31441.093730050001</v>
      </c>
      <c r="H37" s="140">
        <v>3905.018</v>
      </c>
      <c r="I37" s="117">
        <v>88.995000000000005</v>
      </c>
      <c r="J37" s="140">
        <v>21700</v>
      </c>
      <c r="K37" s="140">
        <v>21600</v>
      </c>
      <c r="L37" s="140">
        <v>1800</v>
      </c>
      <c r="N37" s="285"/>
      <c r="O37" s="278"/>
    </row>
    <row r="38" spans="1:15" s="8" customFormat="1" ht="14.1" customHeight="1">
      <c r="A38" s="14">
        <v>2012</v>
      </c>
      <c r="B38" s="138">
        <v>67411.7</v>
      </c>
      <c r="C38" s="138">
        <v>120472.78</v>
      </c>
      <c r="D38" s="225">
        <v>9167.0020000000004</v>
      </c>
      <c r="E38" s="140">
        <v>10635.331296</v>
      </c>
      <c r="F38" s="140">
        <v>41758.181399680005</v>
      </c>
      <c r="G38" s="140">
        <v>34593.896721670237</v>
      </c>
      <c r="H38" s="140">
        <v>4073.4380000000001</v>
      </c>
      <c r="I38" s="117">
        <v>93.543000000000006</v>
      </c>
      <c r="J38" s="140">
        <v>23100</v>
      </c>
      <c r="K38" s="140">
        <v>22661</v>
      </c>
      <c r="L38" s="140">
        <v>2000</v>
      </c>
      <c r="N38" s="285"/>
      <c r="O38" s="278"/>
    </row>
    <row r="39" spans="1:15" s="8" customFormat="1" ht="14.1" customHeight="1">
      <c r="A39" s="14">
        <v>2013</v>
      </c>
      <c r="B39" s="138">
        <v>77405.209000000003</v>
      </c>
      <c r="C39" s="138">
        <v>125821.53</v>
      </c>
      <c r="D39" s="225">
        <v>9314.7150000000001</v>
      </c>
      <c r="E39" s="140">
        <v>11979.9</v>
      </c>
      <c r="F39" s="140">
        <v>45522.286315639991</v>
      </c>
      <c r="G39" s="140">
        <v>47592.332271309984</v>
      </c>
      <c r="H39" s="140">
        <v>4219.6390000000001</v>
      </c>
      <c r="I39" s="117">
        <v>95.643000000000001</v>
      </c>
      <c r="J39" s="140">
        <v>26472.491047</v>
      </c>
      <c r="K39" s="140">
        <v>21749.537</v>
      </c>
      <c r="L39" s="140">
        <v>2218</v>
      </c>
      <c r="N39" s="285"/>
      <c r="O39" s="278"/>
    </row>
    <row r="40" spans="1:15" s="8" customFormat="1" ht="14.1" customHeight="1">
      <c r="A40" s="263">
        <v>2014</v>
      </c>
      <c r="B40" s="138">
        <v>83479.085000000006</v>
      </c>
      <c r="C40" s="138">
        <v>133658.11499999999</v>
      </c>
      <c r="D40" s="225">
        <v>9589.4449999999997</v>
      </c>
      <c r="E40" s="140">
        <v>13310.3</v>
      </c>
      <c r="F40" s="140">
        <v>52896.327508260008</v>
      </c>
      <c r="G40" s="326">
        <v>49706.955667464004</v>
      </c>
      <c r="H40" s="251">
        <v>4296.3999999999996</v>
      </c>
      <c r="I40" s="117">
        <v>99.111000000000004</v>
      </c>
      <c r="J40" s="140">
        <v>26095.3</v>
      </c>
      <c r="K40" s="140">
        <v>21340</v>
      </c>
      <c r="L40" s="140">
        <v>2427</v>
      </c>
      <c r="N40" s="285"/>
      <c r="O40" s="278"/>
    </row>
    <row r="41" spans="1:15" s="282" customFormat="1" ht="14.1" customHeight="1">
      <c r="A41" s="263">
        <v>2015</v>
      </c>
      <c r="B41" s="138">
        <v>74701.8</v>
      </c>
      <c r="C41" s="138">
        <v>134788.5</v>
      </c>
      <c r="D41" s="225">
        <v>9105.7999999999993</v>
      </c>
      <c r="E41" s="379">
        <v>13702.9</v>
      </c>
      <c r="F41" s="140">
        <v>48910.544390859992</v>
      </c>
      <c r="G41" s="326">
        <v>49885.976713627984</v>
      </c>
      <c r="H41" s="251">
        <v>4300</v>
      </c>
      <c r="I41" s="117">
        <v>111.7</v>
      </c>
      <c r="J41" s="140">
        <v>25497.200000000001</v>
      </c>
      <c r="K41" s="140">
        <v>21092</v>
      </c>
      <c r="L41" s="140">
        <v>2644.5</v>
      </c>
      <c r="N41" s="285"/>
      <c r="O41" s="278"/>
    </row>
    <row r="42" spans="1:15" s="282" customFormat="1" ht="14.1" customHeight="1">
      <c r="A42" s="263">
        <v>2016</v>
      </c>
      <c r="B42" s="138">
        <v>77159.637000000002</v>
      </c>
      <c r="C42" s="138">
        <v>138589.95199999999</v>
      </c>
      <c r="D42" s="225">
        <v>9477.6239999999998</v>
      </c>
      <c r="E42" s="105" t="s">
        <v>577</v>
      </c>
      <c r="F42" s="140">
        <v>47743.195478990012</v>
      </c>
      <c r="G42" s="140">
        <v>50381.551614660006</v>
      </c>
      <c r="H42" s="251">
        <v>4603.6909999999998</v>
      </c>
      <c r="I42" s="117">
        <v>117.521</v>
      </c>
      <c r="J42" s="140">
        <v>26035.931</v>
      </c>
      <c r="K42" s="140">
        <v>21248</v>
      </c>
      <c r="L42" s="140">
        <v>2870</v>
      </c>
      <c r="N42" s="285"/>
      <c r="O42" s="278"/>
    </row>
    <row r="43" spans="1:15" s="282" customFormat="1" ht="14.1" customHeight="1">
      <c r="A43" s="24">
        <v>2017</v>
      </c>
      <c r="B43" s="316">
        <v>69493.146999999997</v>
      </c>
      <c r="C43" s="316">
        <v>137039.77600000001</v>
      </c>
      <c r="D43" s="317">
        <v>8610.3870000000006</v>
      </c>
      <c r="E43" s="380" t="s">
        <v>577</v>
      </c>
      <c r="F43" s="317">
        <v>49181.884020580008</v>
      </c>
      <c r="G43" s="317" t="s">
        <v>590</v>
      </c>
      <c r="H43" s="366">
        <v>5092.7</v>
      </c>
      <c r="I43" s="318">
        <v>126.741</v>
      </c>
      <c r="J43" s="317">
        <v>27258.378000000001</v>
      </c>
      <c r="K43" s="317">
        <v>20989</v>
      </c>
      <c r="L43" s="317">
        <v>3121</v>
      </c>
      <c r="N43" s="285"/>
      <c r="O43" s="278"/>
    </row>
    <row r="44" spans="1:15" s="211" customFormat="1" ht="16.5" customHeight="1">
      <c r="A44" s="303" t="s">
        <v>352</v>
      </c>
      <c r="B44" s="304"/>
      <c r="C44" s="304"/>
      <c r="D44" s="304"/>
      <c r="E44" s="304"/>
      <c r="F44" s="305"/>
      <c r="G44" s="305"/>
      <c r="H44" s="304"/>
      <c r="I44" s="304"/>
      <c r="J44" s="304"/>
      <c r="K44" s="304"/>
    </row>
    <row r="45" spans="1:15" ht="18" customHeight="1">
      <c r="A45" s="429" t="s">
        <v>552</v>
      </c>
      <c r="B45" s="429"/>
      <c r="C45" s="429"/>
      <c r="D45" s="429"/>
      <c r="E45" s="306"/>
      <c r="F45" s="307"/>
      <c r="G45" s="307"/>
      <c r="H45" s="306"/>
      <c r="I45" s="306"/>
      <c r="J45" s="306"/>
      <c r="K45" s="306"/>
    </row>
    <row r="46" spans="1:15">
      <c r="A46" s="429" t="s">
        <v>553</v>
      </c>
      <c r="B46" s="429"/>
      <c r="C46" s="429"/>
      <c r="D46" s="429"/>
      <c r="E46" s="429"/>
      <c r="F46" s="429"/>
      <c r="G46" s="429"/>
      <c r="H46" s="429"/>
      <c r="I46" s="429"/>
      <c r="J46" s="429"/>
      <c r="K46" s="429"/>
    </row>
    <row r="47" spans="1:15" s="311" customFormat="1">
      <c r="A47" s="398" t="s">
        <v>581</v>
      </c>
      <c r="B47" s="398"/>
      <c r="C47" s="398"/>
      <c r="D47" s="398"/>
      <c r="E47" s="398"/>
      <c r="F47" s="398"/>
      <c r="G47" s="398"/>
      <c r="H47" s="398"/>
      <c r="I47" s="398"/>
      <c r="J47" s="398"/>
      <c r="K47" s="398"/>
    </row>
    <row r="48" spans="1:15" ht="14.4">
      <c r="A48" s="398" t="s">
        <v>583</v>
      </c>
      <c r="B48" s="306"/>
      <c r="C48" s="306"/>
      <c r="D48" s="306"/>
      <c r="E48" s="308"/>
      <c r="F48"/>
      <c r="G48"/>
      <c r="H48"/>
      <c r="I48" s="306"/>
      <c r="J48" s="306"/>
      <c r="K48" s="306"/>
      <c r="L48" s="311"/>
    </row>
    <row r="49" spans="1:21" s="311" customFormat="1" ht="14.4">
      <c r="A49" s="392" t="s">
        <v>591</v>
      </c>
      <c r="B49" s="306"/>
      <c r="C49" s="306"/>
      <c r="D49" s="306"/>
      <c r="E49" s="308"/>
      <c r="F49"/>
      <c r="G49"/>
      <c r="H49"/>
      <c r="I49" s="306"/>
      <c r="J49" s="306"/>
      <c r="K49" s="306"/>
    </row>
    <row r="50" spans="1:21" ht="14.4">
      <c r="B50"/>
      <c r="C50"/>
      <c r="D50"/>
      <c r="E50"/>
      <c r="F50"/>
      <c r="G50"/>
      <c r="H50"/>
      <c r="I50"/>
      <c r="J50"/>
      <c r="K50"/>
      <c r="L50"/>
      <c r="O50" s="311"/>
      <c r="P50" s="311"/>
      <c r="Q50" s="311"/>
      <c r="R50" s="311"/>
      <c r="S50" s="311"/>
      <c r="T50" s="311"/>
      <c r="U50" s="311"/>
    </row>
    <row r="51" spans="1:21" ht="14.4">
      <c r="B51"/>
      <c r="C51"/>
      <c r="D51"/>
      <c r="E51"/>
      <c r="F51"/>
      <c r="G51"/>
      <c r="H51"/>
      <c r="I51"/>
      <c r="J51"/>
      <c r="K51"/>
      <c r="L51"/>
      <c r="O51" s="311"/>
      <c r="P51" s="311"/>
      <c r="Q51" s="311"/>
      <c r="R51" s="311"/>
      <c r="S51" s="311"/>
      <c r="T51" s="311"/>
      <c r="U51" s="311"/>
    </row>
    <row r="52" spans="1:21" ht="14.4">
      <c r="B52"/>
      <c r="C52"/>
      <c r="D52"/>
      <c r="E52"/>
      <c r="F52"/>
      <c r="G52"/>
      <c r="H52"/>
      <c r="I52"/>
      <c r="J52"/>
      <c r="K52"/>
      <c r="L52"/>
      <c r="O52" s="311"/>
      <c r="P52" s="311"/>
      <c r="Q52" s="311"/>
      <c r="R52" s="311"/>
      <c r="S52" s="311"/>
      <c r="T52" s="311"/>
      <c r="U52" s="311"/>
    </row>
    <row r="53" spans="1:21" ht="14.4">
      <c r="B53"/>
      <c r="C53"/>
      <c r="D53"/>
      <c r="E53"/>
      <c r="F53"/>
      <c r="G53"/>
      <c r="H53"/>
      <c r="I53"/>
      <c r="J53"/>
      <c r="K53"/>
      <c r="L53"/>
    </row>
    <row r="54" spans="1:21" ht="14.4">
      <c r="B54"/>
      <c r="C54"/>
      <c r="D54"/>
      <c r="E54"/>
      <c r="F54" s="353"/>
      <c r="G54" s="353"/>
      <c r="H54"/>
      <c r="I54"/>
      <c r="J54"/>
      <c r="K54"/>
      <c r="L54"/>
    </row>
    <row r="55" spans="1:21" ht="14.4">
      <c r="B55"/>
      <c r="C55"/>
      <c r="D55"/>
      <c r="E55"/>
      <c r="F55" s="353"/>
      <c r="G55" s="353"/>
      <c r="H55"/>
      <c r="I55"/>
      <c r="J55"/>
      <c r="K55"/>
      <c r="L55"/>
    </row>
    <row r="56" spans="1:21" ht="14.4">
      <c r="B56"/>
      <c r="C56"/>
      <c r="D56"/>
      <c r="E56"/>
      <c r="F56" s="353"/>
      <c r="G56" s="353"/>
      <c r="H56"/>
      <c r="I56"/>
      <c r="J56"/>
      <c r="K56"/>
      <c r="L56"/>
    </row>
    <row r="57" spans="1:21" ht="14.4">
      <c r="B57"/>
      <c r="C57"/>
      <c r="D57"/>
      <c r="E57"/>
      <c r="F57" s="353"/>
      <c r="G57" s="353"/>
      <c r="H57"/>
      <c r="I57"/>
      <c r="J57"/>
      <c r="K57"/>
      <c r="L57"/>
    </row>
    <row r="58" spans="1:21" ht="14.4">
      <c r="B58"/>
      <c r="C58"/>
      <c r="D58"/>
      <c r="E58"/>
      <c r="F58" s="353"/>
      <c r="G58" s="353"/>
      <c r="H58"/>
      <c r="I58"/>
      <c r="J58"/>
      <c r="K58"/>
      <c r="L58"/>
    </row>
    <row r="59" spans="1:21" ht="14.4">
      <c r="B59" s="252"/>
      <c r="C59" s="252"/>
      <c r="D59" s="252"/>
      <c r="E59" s="252"/>
      <c r="F59"/>
      <c r="G59"/>
      <c r="H59" s="252"/>
      <c r="I59" s="252"/>
      <c r="J59" s="252"/>
      <c r="K59" s="252"/>
      <c r="L59" s="252"/>
    </row>
    <row r="60" spans="1:21" ht="14.4">
      <c r="B60" s="355"/>
      <c r="C60" s="355"/>
      <c r="D60" s="355"/>
      <c r="E60" s="355"/>
      <c r="F60"/>
      <c r="G60"/>
      <c r="H60" s="355"/>
      <c r="I60" s="311"/>
      <c r="J60" s="355"/>
      <c r="K60" s="355"/>
      <c r="L60" s="355"/>
    </row>
    <row r="61" spans="1:21" ht="14.4">
      <c r="B61" s="355"/>
      <c r="C61" s="355"/>
      <c r="D61" s="355"/>
      <c r="E61" s="355"/>
      <c r="F61"/>
      <c r="G61"/>
      <c r="H61" s="355"/>
      <c r="I61" s="311"/>
      <c r="J61" s="355"/>
      <c r="K61" s="355"/>
      <c r="L61" s="355"/>
    </row>
    <row r="62" spans="1:21" ht="14.4">
      <c r="B62" s="355"/>
      <c r="C62" s="355"/>
      <c r="D62" s="355"/>
      <c r="E62" s="355"/>
      <c r="F62"/>
      <c r="G62"/>
      <c r="H62" s="355"/>
      <c r="I62" s="311"/>
      <c r="J62" s="355"/>
      <c r="K62" s="355"/>
      <c r="L62" s="355"/>
    </row>
    <row r="63" spans="1:21">
      <c r="B63" s="355"/>
      <c r="C63" s="355"/>
      <c r="D63" s="355"/>
      <c r="E63" s="355"/>
      <c r="F63" s="327"/>
      <c r="G63" s="52"/>
      <c r="H63" s="355"/>
      <c r="I63" s="311"/>
      <c r="J63" s="355"/>
      <c r="K63" s="355"/>
      <c r="L63" s="355"/>
    </row>
    <row r="64" spans="1:21">
      <c r="B64" s="355"/>
      <c r="C64" s="355"/>
      <c r="D64" s="355"/>
      <c r="E64" s="355"/>
      <c r="F64" s="327"/>
      <c r="G64" s="52"/>
      <c r="H64" s="355"/>
      <c r="I64" s="311"/>
      <c r="J64" s="355"/>
      <c r="K64" s="355"/>
      <c r="L64" s="355"/>
    </row>
    <row r="65" spans="2:12">
      <c r="B65" s="355"/>
      <c r="C65" s="355"/>
      <c r="D65" s="355"/>
      <c r="E65" s="355"/>
      <c r="F65" s="327"/>
      <c r="G65" s="52"/>
      <c r="H65" s="355"/>
      <c r="I65" s="311"/>
      <c r="J65" s="355"/>
      <c r="K65" s="355"/>
      <c r="L65" s="355"/>
    </row>
    <row r="66" spans="2:12">
      <c r="B66" s="355"/>
      <c r="C66" s="355"/>
      <c r="D66" s="355"/>
      <c r="E66" s="355"/>
      <c r="F66" s="327"/>
      <c r="G66" s="52"/>
      <c r="H66" s="355"/>
      <c r="I66" s="311"/>
      <c r="J66" s="355"/>
      <c r="K66" s="355"/>
      <c r="L66" s="355"/>
    </row>
    <row r="67" spans="2:12">
      <c r="B67" s="355"/>
      <c r="C67" s="355"/>
      <c r="D67" s="355"/>
      <c r="E67" s="355"/>
      <c r="F67" s="327"/>
      <c r="G67" s="52"/>
      <c r="H67" s="355"/>
      <c r="I67" s="311"/>
      <c r="J67" s="355"/>
      <c r="K67" s="355"/>
      <c r="L67" s="355"/>
    </row>
    <row r="68" spans="2:12">
      <c r="B68" s="355"/>
      <c r="C68" s="355"/>
      <c r="D68" s="355"/>
      <c r="E68" s="355"/>
      <c r="F68" s="327"/>
      <c r="G68" s="52"/>
      <c r="H68" s="355"/>
      <c r="I68" s="311"/>
      <c r="J68" s="355"/>
      <c r="K68" s="355"/>
      <c r="L68" s="355"/>
    </row>
    <row r="69" spans="2:12">
      <c r="B69" s="355"/>
      <c r="C69" s="355"/>
      <c r="D69" s="355"/>
      <c r="E69" s="355"/>
      <c r="F69" s="327"/>
      <c r="G69" s="282"/>
      <c r="H69" s="311"/>
      <c r="I69" s="311"/>
      <c r="J69" s="355"/>
      <c r="K69" s="355"/>
      <c r="L69" s="355"/>
    </row>
    <row r="70" spans="2:12">
      <c r="F70" s="327"/>
    </row>
    <row r="71" spans="2:12">
      <c r="B71" s="278"/>
      <c r="C71" s="278"/>
      <c r="D71" s="278"/>
      <c r="E71" s="278"/>
      <c r="F71" s="278"/>
      <c r="G71" s="278"/>
      <c r="H71" s="278"/>
      <c r="I71" s="278"/>
      <c r="J71" s="278"/>
      <c r="K71" s="278"/>
      <c r="L71" s="278"/>
    </row>
    <row r="72" spans="2:12">
      <c r="B72" s="278"/>
      <c r="C72" s="278"/>
      <c r="D72" s="278"/>
      <c r="E72" s="278"/>
      <c r="F72" s="278"/>
      <c r="G72" s="278"/>
      <c r="H72" s="278"/>
      <c r="I72" s="278"/>
      <c r="J72" s="278"/>
      <c r="K72" s="278"/>
      <c r="L72" s="278"/>
    </row>
    <row r="73" spans="2:12">
      <c r="B73" s="278"/>
      <c r="C73" s="278"/>
      <c r="D73" s="278"/>
      <c r="E73" s="278"/>
      <c r="F73" s="278"/>
      <c r="G73" s="278"/>
      <c r="H73" s="278"/>
      <c r="I73" s="278"/>
      <c r="J73" s="278"/>
      <c r="K73" s="278"/>
      <c r="L73" s="278"/>
    </row>
    <row r="74" spans="2:12">
      <c r="B74" s="278"/>
      <c r="C74" s="278"/>
      <c r="D74" s="278"/>
      <c r="E74" s="278"/>
      <c r="F74" s="278"/>
      <c r="G74" s="278"/>
      <c r="H74" s="278"/>
      <c r="I74" s="278"/>
      <c r="J74" s="278"/>
      <c r="K74" s="278"/>
      <c r="L74" s="278"/>
    </row>
    <row r="75" spans="2:12">
      <c r="B75" s="278"/>
      <c r="C75" s="278"/>
      <c r="D75" s="278"/>
      <c r="E75" s="278"/>
      <c r="F75" s="278"/>
      <c r="G75" s="278"/>
      <c r="H75" s="278"/>
      <c r="I75" s="278"/>
      <c r="J75" s="278"/>
      <c r="K75" s="278"/>
      <c r="L75" s="278"/>
    </row>
    <row r="76" spans="2:12">
      <c r="B76" s="278"/>
      <c r="C76" s="278"/>
      <c r="D76" s="278"/>
      <c r="E76" s="278"/>
      <c r="F76" s="278"/>
      <c r="G76" s="278"/>
      <c r="H76" s="278"/>
      <c r="I76" s="278"/>
      <c r="J76" s="278"/>
      <c r="K76" s="278"/>
      <c r="L76" s="278"/>
    </row>
    <row r="77" spans="2:12">
      <c r="B77" s="278"/>
      <c r="C77" s="278"/>
      <c r="D77" s="278"/>
      <c r="E77" s="278"/>
      <c r="F77" s="278"/>
      <c r="G77" s="278"/>
      <c r="H77" s="278"/>
      <c r="I77" s="278"/>
      <c r="J77" s="278"/>
      <c r="K77" s="278"/>
      <c r="L77" s="278"/>
    </row>
    <row r="78" spans="2:12">
      <c r="B78" s="278"/>
      <c r="C78" s="278"/>
      <c r="D78" s="278"/>
      <c r="E78" s="278"/>
      <c r="F78" s="278"/>
      <c r="G78" s="278"/>
      <c r="H78" s="278"/>
      <c r="I78" s="278"/>
      <c r="J78" s="278"/>
      <c r="K78" s="278"/>
      <c r="L78" s="278"/>
    </row>
    <row r="79" spans="2:12">
      <c r="B79" s="278"/>
      <c r="C79" s="278"/>
      <c r="D79" s="278"/>
      <c r="E79" s="278"/>
      <c r="F79" s="278"/>
      <c r="G79" s="278"/>
      <c r="H79" s="278"/>
      <c r="I79" s="278"/>
      <c r="J79" s="278"/>
      <c r="K79" s="278"/>
      <c r="L79" s="278"/>
    </row>
    <row r="80" spans="2:12">
      <c r="B80" s="278"/>
      <c r="C80" s="278"/>
      <c r="D80" s="278"/>
      <c r="E80" s="278"/>
      <c r="F80" s="278"/>
      <c r="G80" s="278"/>
      <c r="H80" s="278"/>
      <c r="I80" s="278"/>
      <c r="J80" s="278"/>
      <c r="K80" s="278"/>
      <c r="L80" s="278"/>
    </row>
    <row r="81" spans="2:12">
      <c r="B81" s="278"/>
      <c r="C81" s="278"/>
      <c r="D81" s="278"/>
      <c r="E81" s="278"/>
      <c r="F81" s="278"/>
      <c r="G81" s="278"/>
      <c r="H81" s="278"/>
      <c r="I81" s="278"/>
      <c r="J81" s="278"/>
      <c r="K81" s="278"/>
      <c r="L81" s="278"/>
    </row>
    <row r="82" spans="2:12">
      <c r="B82" s="278"/>
      <c r="C82" s="278"/>
      <c r="D82" s="278"/>
      <c r="E82" s="278"/>
      <c r="F82" s="278"/>
      <c r="G82" s="278"/>
      <c r="H82" s="278"/>
      <c r="I82" s="278"/>
      <c r="J82" s="278"/>
      <c r="K82" s="278"/>
      <c r="L82" s="278"/>
    </row>
    <row r="83" spans="2:12">
      <c r="B83" s="278"/>
      <c r="C83" s="278"/>
      <c r="D83" s="278"/>
      <c r="E83" s="278"/>
      <c r="F83" s="278"/>
      <c r="G83" s="278"/>
      <c r="H83" s="278"/>
      <c r="I83" s="278"/>
      <c r="J83" s="278"/>
      <c r="K83" s="278"/>
      <c r="L83" s="278"/>
    </row>
    <row r="84" spans="2:12">
      <c r="B84" s="278"/>
      <c r="C84" s="278"/>
      <c r="D84" s="278"/>
      <c r="E84" s="278"/>
      <c r="F84" s="278"/>
      <c r="G84" s="278"/>
      <c r="H84" s="278"/>
      <c r="I84" s="278"/>
      <c r="J84" s="278"/>
      <c r="K84" s="278"/>
      <c r="L84" s="278"/>
    </row>
    <row r="85" spans="2:12">
      <c r="B85" s="278"/>
      <c r="C85" s="278"/>
      <c r="D85" s="278"/>
      <c r="E85" s="278"/>
      <c r="F85" s="278"/>
      <c r="G85" s="278"/>
      <c r="H85" s="278"/>
      <c r="I85" s="278"/>
      <c r="J85" s="278"/>
      <c r="K85" s="278"/>
      <c r="L85" s="278"/>
    </row>
    <row r="86" spans="2:12">
      <c r="B86" s="278"/>
      <c r="C86" s="278"/>
      <c r="D86" s="278"/>
      <c r="E86" s="278"/>
      <c r="F86" s="278"/>
      <c r="G86" s="278"/>
      <c r="H86" s="278"/>
      <c r="I86" s="278"/>
      <c r="J86" s="278"/>
      <c r="K86" s="278"/>
      <c r="L86" s="278"/>
    </row>
    <row r="87" spans="2:12">
      <c r="B87" s="278"/>
      <c r="C87" s="278"/>
      <c r="D87" s="278"/>
      <c r="E87" s="278"/>
      <c r="F87" s="278"/>
      <c r="G87" s="278"/>
      <c r="H87" s="278"/>
      <c r="I87" s="278"/>
      <c r="J87" s="278"/>
      <c r="K87" s="278"/>
      <c r="L87" s="278"/>
    </row>
    <row r="88" spans="2:12">
      <c r="B88" s="278"/>
      <c r="C88" s="278"/>
      <c r="D88" s="278"/>
      <c r="E88" s="278"/>
      <c r="F88" s="278"/>
      <c r="G88" s="278"/>
      <c r="H88" s="278"/>
      <c r="I88" s="278"/>
      <c r="J88" s="278"/>
      <c r="K88" s="278"/>
      <c r="L88" s="278"/>
    </row>
    <row r="89" spans="2:12">
      <c r="B89" s="278"/>
      <c r="C89" s="278"/>
      <c r="D89" s="278"/>
      <c r="E89" s="278"/>
      <c r="F89" s="278"/>
      <c r="G89" s="278"/>
      <c r="H89" s="278"/>
      <c r="I89" s="278"/>
      <c r="J89" s="278"/>
      <c r="K89" s="278"/>
      <c r="L89" s="278"/>
    </row>
    <row r="90" spans="2:12">
      <c r="B90" s="278"/>
      <c r="C90" s="278"/>
      <c r="D90" s="278"/>
      <c r="E90" s="278"/>
      <c r="F90" s="278"/>
      <c r="G90" s="278"/>
      <c r="H90" s="278"/>
      <c r="I90" s="278"/>
      <c r="J90" s="278"/>
      <c r="K90" s="278"/>
      <c r="L90" s="278"/>
    </row>
    <row r="91" spans="2:12">
      <c r="B91" s="278"/>
      <c r="C91" s="278"/>
      <c r="D91" s="278"/>
      <c r="E91" s="278"/>
      <c r="F91" s="278"/>
      <c r="G91" s="278"/>
      <c r="H91" s="278"/>
      <c r="I91" s="278"/>
      <c r="J91" s="278"/>
      <c r="K91" s="278"/>
      <c r="L91" s="278"/>
    </row>
    <row r="92" spans="2:12">
      <c r="B92" s="278"/>
      <c r="C92" s="278"/>
      <c r="D92" s="278"/>
      <c r="E92" s="278"/>
      <c r="F92" s="278"/>
      <c r="G92" s="278"/>
      <c r="H92" s="278"/>
      <c r="I92" s="278"/>
      <c r="J92" s="278"/>
      <c r="K92" s="278"/>
      <c r="L92" s="278"/>
    </row>
    <row r="93" spans="2:12">
      <c r="B93" s="278"/>
      <c r="C93" s="278"/>
      <c r="D93" s="278"/>
      <c r="E93" s="278"/>
      <c r="F93" s="278"/>
      <c r="G93" s="278"/>
      <c r="H93" s="278"/>
      <c r="I93" s="278"/>
      <c r="J93" s="278"/>
      <c r="K93" s="278"/>
      <c r="L93" s="278"/>
    </row>
    <row r="94" spans="2:12">
      <c r="B94" s="278"/>
      <c r="C94" s="278"/>
      <c r="D94" s="278"/>
      <c r="E94" s="278"/>
      <c r="F94" s="278"/>
      <c r="G94" s="278"/>
      <c r="H94" s="278"/>
      <c r="I94" s="278"/>
      <c r="J94" s="278"/>
      <c r="K94" s="278"/>
      <c r="L94" s="278"/>
    </row>
    <row r="95" spans="2:12">
      <c r="B95" s="278"/>
      <c r="C95" s="278"/>
      <c r="D95" s="278"/>
      <c r="E95" s="278"/>
      <c r="F95" s="278"/>
      <c r="G95" s="278"/>
      <c r="H95" s="278"/>
      <c r="I95" s="278"/>
      <c r="J95" s="278"/>
      <c r="K95" s="278"/>
      <c r="L95" s="278"/>
    </row>
    <row r="96" spans="2:12">
      <c r="B96" s="278"/>
      <c r="C96" s="278"/>
      <c r="D96" s="278"/>
      <c r="E96" s="278"/>
      <c r="F96" s="278"/>
      <c r="G96" s="278"/>
      <c r="H96" s="278"/>
      <c r="I96" s="278"/>
      <c r="J96" s="278"/>
      <c r="K96" s="278"/>
      <c r="L96" s="278"/>
    </row>
    <row r="97" spans="2:12">
      <c r="B97" s="278"/>
      <c r="C97" s="278"/>
      <c r="D97" s="278"/>
      <c r="E97" s="278"/>
      <c r="F97" s="278"/>
      <c r="G97" s="278"/>
      <c r="H97" s="278"/>
      <c r="I97" s="278"/>
      <c r="J97" s="278"/>
      <c r="K97" s="278"/>
      <c r="L97" s="278"/>
    </row>
    <row r="98" spans="2:12">
      <c r="B98" s="278"/>
      <c r="C98" s="278"/>
      <c r="D98" s="278"/>
      <c r="E98" s="278"/>
      <c r="F98" s="278"/>
      <c r="G98" s="278"/>
      <c r="H98" s="278"/>
      <c r="I98" s="278"/>
      <c r="J98" s="278"/>
      <c r="K98" s="278"/>
      <c r="L98" s="278"/>
    </row>
    <row r="99" spans="2:12">
      <c r="B99" s="278"/>
      <c r="C99" s="278"/>
      <c r="D99" s="278"/>
      <c r="E99" s="278"/>
      <c r="F99" s="278"/>
      <c r="G99" s="278"/>
      <c r="H99" s="278"/>
      <c r="I99" s="278"/>
      <c r="J99" s="278"/>
      <c r="K99" s="278"/>
      <c r="L99" s="278"/>
    </row>
    <row r="100" spans="2:12">
      <c r="B100" s="278"/>
      <c r="C100" s="278"/>
      <c r="D100" s="278"/>
      <c r="E100" s="278"/>
      <c r="F100" s="278"/>
      <c r="G100" s="278"/>
      <c r="H100" s="278"/>
      <c r="I100" s="278"/>
      <c r="J100" s="278"/>
      <c r="K100" s="278"/>
      <c r="L100" s="278"/>
    </row>
    <row r="101" spans="2:12">
      <c r="B101" s="278"/>
      <c r="C101" s="278"/>
      <c r="D101" s="278"/>
      <c r="E101" s="278"/>
      <c r="F101" s="278"/>
      <c r="G101" s="278"/>
      <c r="H101" s="278"/>
      <c r="I101" s="278"/>
      <c r="J101" s="278"/>
      <c r="K101" s="278"/>
      <c r="L101" s="278"/>
    </row>
    <row r="102" spans="2:12">
      <c r="B102" s="278"/>
      <c r="C102" s="278"/>
      <c r="D102" s="278"/>
      <c r="E102" s="278"/>
      <c r="F102" s="278"/>
      <c r="G102" s="278"/>
      <c r="H102" s="278"/>
      <c r="I102" s="278"/>
      <c r="J102" s="278"/>
      <c r="K102" s="278"/>
      <c r="L102" s="278"/>
    </row>
    <row r="103" spans="2:12">
      <c r="B103" s="278"/>
      <c r="C103" s="278"/>
      <c r="D103" s="278"/>
      <c r="E103" s="278"/>
      <c r="F103" s="278"/>
      <c r="G103" s="278"/>
      <c r="H103" s="278"/>
      <c r="I103" s="278"/>
      <c r="J103" s="278"/>
      <c r="K103" s="278"/>
      <c r="L103" s="278"/>
    </row>
    <row r="104" spans="2:12">
      <c r="B104" s="278"/>
      <c r="C104" s="278"/>
      <c r="D104" s="278"/>
      <c r="E104" s="278"/>
      <c r="F104" s="278"/>
      <c r="G104" s="278"/>
      <c r="H104" s="278"/>
      <c r="I104" s="278"/>
      <c r="J104" s="278"/>
      <c r="K104" s="278"/>
      <c r="L104" s="278"/>
    </row>
    <row r="105" spans="2:12">
      <c r="B105" s="278"/>
      <c r="C105" s="278"/>
      <c r="D105" s="278"/>
      <c r="E105" s="278"/>
      <c r="F105" s="278"/>
      <c r="G105" s="278"/>
      <c r="H105" s="278"/>
      <c r="I105" s="278"/>
      <c r="J105" s="278"/>
      <c r="K105" s="278"/>
      <c r="L105" s="278"/>
    </row>
    <row r="106" spans="2:12">
      <c r="B106" s="278"/>
      <c r="C106" s="278"/>
      <c r="D106" s="278"/>
      <c r="E106" s="278"/>
      <c r="F106" s="278"/>
      <c r="G106" s="278"/>
      <c r="H106" s="278"/>
      <c r="I106" s="278"/>
      <c r="J106" s="278"/>
      <c r="K106" s="278"/>
      <c r="L106" s="278"/>
    </row>
    <row r="107" spans="2:12">
      <c r="F107" s="327"/>
    </row>
    <row r="108" spans="2:12">
      <c r="F108" s="327"/>
    </row>
    <row r="109" spans="2:12">
      <c r="F109" s="327"/>
    </row>
    <row r="110" spans="2:12">
      <c r="F110" s="327"/>
    </row>
    <row r="111" spans="2:12">
      <c r="F111" s="327"/>
    </row>
    <row r="112" spans="2:12">
      <c r="F112" s="327"/>
    </row>
    <row r="113" spans="6:6">
      <c r="F113" s="327"/>
    </row>
    <row r="114" spans="6:6">
      <c r="F114" s="327"/>
    </row>
    <row r="115" spans="6:6">
      <c r="F115" s="327"/>
    </row>
    <row r="116" spans="6:6">
      <c r="F116" s="327"/>
    </row>
    <row r="117" spans="6:6">
      <c r="F117" s="327"/>
    </row>
    <row r="118" spans="6:6">
      <c r="F118" s="327"/>
    </row>
    <row r="119" spans="6:6">
      <c r="F119" s="327"/>
    </row>
    <row r="120" spans="6:6">
      <c r="F120" s="327"/>
    </row>
    <row r="121" spans="6:6">
      <c r="F121" s="327"/>
    </row>
    <row r="122" spans="6:6">
      <c r="F122" s="327"/>
    </row>
  </sheetData>
  <customSheetViews>
    <customSheetView guid="{BCE7549A-454A-4A8A-98C7-4BDEDB358CFF}">
      <pane xSplit="1" ySplit="5" topLeftCell="B28" activePane="bottomRight" state="frozen"/>
      <selection pane="bottomRight" activeCell="G42" sqref="G42"/>
      <pageMargins left="0.7" right="0.7" top="0.75" bottom="0.75" header="0.3" footer="0.3"/>
      <pageSetup orientation="portrait" r:id="rId1"/>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2"/>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3"/>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4"/>
    </customSheetView>
    <customSheetView guid="{30086DB4-D90C-4D70-9492-85B1025334FC}" topLeftCell="A10">
      <selection activeCell="E21" sqref="E21"/>
      <pageMargins left="0.7" right="0.7" top="0.75" bottom="0.75" header="0.3" footer="0.3"/>
      <pageSetup orientation="portrait" r:id="rId5"/>
    </customSheetView>
    <customSheetView guid="{13432D8E-FBC6-4230-A66E-1E41DE97A151}">
      <selection activeCell="B34" sqref="B34"/>
      <pageMargins left="0.7" right="0.7" top="0.75" bottom="0.75" header="0.3" footer="0.3"/>
      <pageSetup orientation="portrait" r:id="rId6"/>
    </customSheetView>
    <customSheetView guid="{CAA7D209-B0AE-461A-870B-4AEAF26B6763}">
      <selection activeCell="I26" sqref="I26"/>
      <pageMargins left="0.7" right="0.7" top="0.75" bottom="0.75" header="0.3" footer="0.3"/>
      <pageSetup orientation="portrait" r:id="rId7"/>
    </customSheetView>
    <customSheetView guid="{53F4D6EC-12E1-4DB1-BD94-F556067D5E0D}" topLeftCell="A10">
      <selection activeCell="E21" sqref="E21"/>
      <pageMargins left="0.7" right="0.7" top="0.75" bottom="0.75" header="0.3" footer="0.3"/>
      <pageSetup orientation="portrait" r:id="rId8"/>
    </customSheetView>
    <customSheetView guid="{A661CDB9-E548-449D-9B1F-818C0586C1FA}" topLeftCell="A10">
      <selection activeCell="E21" sqref="E21"/>
      <pageMargins left="0.7" right="0.7" top="0.75" bottom="0.75" header="0.3" footer="0.3"/>
      <pageSetup orientation="portrait" r:id="rId9"/>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0"/>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1"/>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2"/>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4"/>
    </customSheetView>
    <customSheetView guid="{D3FE92BD-39BB-4D6C-950E-40B1D101AEA4}">
      <pane xSplit="1" ySplit="5" topLeftCell="B6" activePane="bottomRight" state="frozen"/>
      <selection pane="bottomRight" activeCell="N38" sqref="N38"/>
      <pageMargins left="0.7" right="0.7" top="0.75" bottom="0.75" header="0.3" footer="0.3"/>
      <pageSetup orientation="portrait" r:id="rId15"/>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6"/>
    </customSheetView>
  </customSheetViews>
  <mergeCells count="5">
    <mergeCell ref="A1:L1"/>
    <mergeCell ref="A2:L2"/>
    <mergeCell ref="A3:L3"/>
    <mergeCell ref="A45:D45"/>
    <mergeCell ref="A46:K46"/>
  </mergeCells>
  <pageMargins left="0.7" right="0.7" top="0.75" bottom="0.75" header="0.3" footer="0.3"/>
  <pageSetup orientation="portrait"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Normal="100" workbookViewId="0">
      <pane xSplit="1" ySplit="5" topLeftCell="B23" activePane="bottomRight" state="frozen"/>
      <selection pane="topRight" activeCell="B1" sqref="B1"/>
      <selection pane="bottomLeft" activeCell="A6" sqref="A6"/>
      <selection pane="bottomRight" activeCell="F42" sqref="F42"/>
    </sheetView>
  </sheetViews>
  <sheetFormatPr defaultColWidth="9.109375" defaultRowHeight="13.2"/>
  <cols>
    <col min="1" max="1" width="11.33203125" style="34" customWidth="1"/>
    <col min="2" max="2" width="16.6640625" style="34" customWidth="1"/>
    <col min="3" max="3" width="16.109375" style="34" customWidth="1"/>
    <col min="4" max="4" width="16.6640625" style="34" customWidth="1"/>
    <col min="5" max="5" width="16.5546875" style="34" customWidth="1"/>
    <col min="6" max="6" width="17" style="34" customWidth="1"/>
    <col min="7" max="7" width="16.6640625" style="34" customWidth="1"/>
    <col min="8" max="8" width="16" style="34" customWidth="1"/>
    <col min="9" max="16384" width="9.109375" style="34"/>
  </cols>
  <sheetData>
    <row r="1" spans="1:8">
      <c r="B1" s="430" t="s">
        <v>441</v>
      </c>
      <c r="C1" s="430"/>
      <c r="D1" s="430"/>
      <c r="E1" s="430"/>
      <c r="F1" s="430"/>
      <c r="G1" s="430"/>
      <c r="H1" s="430"/>
    </row>
    <row r="2" spans="1:8">
      <c r="A2" s="174"/>
      <c r="B2" s="430" t="s">
        <v>482</v>
      </c>
      <c r="C2" s="430"/>
      <c r="D2" s="430"/>
      <c r="E2" s="430"/>
      <c r="F2" s="430"/>
      <c r="G2" s="430"/>
      <c r="H2" s="430"/>
    </row>
    <row r="3" spans="1:8">
      <c r="A3" s="59"/>
      <c r="B3" s="430" t="s">
        <v>489</v>
      </c>
      <c r="C3" s="430"/>
      <c r="D3" s="430"/>
      <c r="E3" s="430"/>
      <c r="F3" s="430"/>
      <c r="G3" s="430"/>
      <c r="H3" s="430"/>
    </row>
    <row r="4" spans="1:8">
      <c r="A4" s="59"/>
      <c r="B4" s="174"/>
      <c r="C4" s="174"/>
      <c r="D4" s="174"/>
      <c r="E4" s="174"/>
      <c r="F4" s="174"/>
      <c r="G4" s="174"/>
      <c r="H4" s="174"/>
    </row>
    <row r="5" spans="1:8" s="174" customFormat="1" ht="47.25" customHeight="1">
      <c r="A5" s="165" t="s">
        <v>422</v>
      </c>
      <c r="B5" s="165" t="s">
        <v>440</v>
      </c>
      <c r="C5" s="165" t="s">
        <v>418</v>
      </c>
      <c r="D5" s="165" t="s">
        <v>419</v>
      </c>
      <c r="E5" s="165" t="s">
        <v>420</v>
      </c>
      <c r="F5" s="165" t="s">
        <v>488</v>
      </c>
      <c r="G5" s="165" t="s">
        <v>582</v>
      </c>
      <c r="H5" s="165" t="s">
        <v>421</v>
      </c>
    </row>
    <row r="6" spans="1:8">
      <c r="A6" s="14">
        <v>1983</v>
      </c>
      <c r="B6" s="68" t="s">
        <v>394</v>
      </c>
      <c r="C6" s="68" t="s">
        <v>394</v>
      </c>
      <c r="D6" s="69">
        <v>1.5</v>
      </c>
      <c r="E6" s="144">
        <v>1.9</v>
      </c>
      <c r="F6" s="70" t="s">
        <v>394</v>
      </c>
      <c r="G6" s="70" t="s">
        <v>394</v>
      </c>
      <c r="H6" s="70" t="s">
        <v>394</v>
      </c>
    </row>
    <row r="7" spans="1:8">
      <c r="A7" s="14">
        <v>1984</v>
      </c>
      <c r="B7" s="68" t="s">
        <v>394</v>
      </c>
      <c r="C7" s="68" t="s">
        <v>394</v>
      </c>
      <c r="D7" s="69">
        <v>1.3</v>
      </c>
      <c r="E7" s="144">
        <v>1.7</v>
      </c>
      <c r="F7" s="70" t="s">
        <v>394</v>
      </c>
      <c r="G7" s="70" t="s">
        <v>394</v>
      </c>
      <c r="H7" s="70" t="s">
        <v>394</v>
      </c>
    </row>
    <row r="8" spans="1:8">
      <c r="A8" s="14">
        <v>1985</v>
      </c>
      <c r="B8" s="68" t="s">
        <v>394</v>
      </c>
      <c r="C8" s="68" t="s">
        <v>394</v>
      </c>
      <c r="D8" s="69">
        <v>1</v>
      </c>
      <c r="E8" s="144">
        <v>1.3</v>
      </c>
      <c r="F8" s="70" t="s">
        <v>394</v>
      </c>
      <c r="G8" s="70" t="s">
        <v>394</v>
      </c>
      <c r="H8" s="70" t="s">
        <v>394</v>
      </c>
    </row>
    <row r="9" spans="1:8">
      <c r="A9" s="14">
        <v>1986</v>
      </c>
      <c r="B9" s="68" t="s">
        <v>394</v>
      </c>
      <c r="C9" s="68" t="s">
        <v>394</v>
      </c>
      <c r="D9" s="69">
        <v>0.6</v>
      </c>
      <c r="E9" s="144">
        <v>0.7</v>
      </c>
      <c r="F9" s="70" t="s">
        <v>394</v>
      </c>
      <c r="G9" s="70" t="s">
        <v>394</v>
      </c>
      <c r="H9" s="70" t="s">
        <v>394</v>
      </c>
    </row>
    <row r="10" spans="1:8">
      <c r="A10" s="14">
        <v>1987</v>
      </c>
      <c r="B10" s="68" t="s">
        <v>394</v>
      </c>
      <c r="C10" s="68" t="s">
        <v>394</v>
      </c>
      <c r="D10" s="69">
        <v>0.4</v>
      </c>
      <c r="E10" s="144">
        <v>5.3</v>
      </c>
      <c r="F10" s="147">
        <v>16.5</v>
      </c>
      <c r="G10" s="70" t="s">
        <v>394</v>
      </c>
      <c r="H10" s="70" t="s">
        <v>394</v>
      </c>
    </row>
    <row r="11" spans="1:8">
      <c r="A11" s="14">
        <v>1988</v>
      </c>
      <c r="B11" s="68" t="s">
        <v>394</v>
      </c>
      <c r="C11" s="68" t="s">
        <v>394</v>
      </c>
      <c r="D11" s="69">
        <v>0.2</v>
      </c>
      <c r="E11" s="144">
        <v>2.4</v>
      </c>
      <c r="F11" s="147">
        <v>19.3</v>
      </c>
      <c r="G11" s="70" t="s">
        <v>394</v>
      </c>
      <c r="H11" s="70" t="s">
        <v>394</v>
      </c>
    </row>
    <row r="12" spans="1:8">
      <c r="A12" s="14">
        <v>1989</v>
      </c>
      <c r="B12" s="68" t="s">
        <v>394</v>
      </c>
      <c r="C12" s="68" t="s">
        <v>394</v>
      </c>
      <c r="D12" s="69">
        <v>0.4</v>
      </c>
      <c r="E12" s="144">
        <v>6.1</v>
      </c>
      <c r="F12" s="147">
        <v>24.6</v>
      </c>
      <c r="G12" s="70" t="s">
        <v>394</v>
      </c>
      <c r="H12" s="70" t="s">
        <v>394</v>
      </c>
    </row>
    <row r="13" spans="1:8">
      <c r="A13" s="14">
        <v>1990</v>
      </c>
      <c r="B13" s="68" t="s">
        <v>394</v>
      </c>
      <c r="C13" s="68" t="s">
        <v>394</v>
      </c>
      <c r="D13" s="69">
        <v>0.4</v>
      </c>
      <c r="E13" s="144">
        <v>4.8</v>
      </c>
      <c r="F13" s="147">
        <v>14.7</v>
      </c>
      <c r="G13" s="70" t="s">
        <v>394</v>
      </c>
      <c r="H13" s="70" t="s">
        <v>394</v>
      </c>
    </row>
    <row r="14" spans="1:8">
      <c r="A14" s="14">
        <v>1991</v>
      </c>
      <c r="B14" s="68" t="s">
        <v>394</v>
      </c>
      <c r="C14" s="68" t="s">
        <v>394</v>
      </c>
      <c r="D14" s="69">
        <v>0.7</v>
      </c>
      <c r="E14" s="144">
        <v>10.7</v>
      </c>
      <c r="F14" s="147">
        <v>14.5</v>
      </c>
      <c r="G14" s="70" t="s">
        <v>394</v>
      </c>
      <c r="H14" s="70" t="s">
        <v>394</v>
      </c>
    </row>
    <row r="15" spans="1:8">
      <c r="A15" s="14">
        <v>1992</v>
      </c>
      <c r="B15" s="68" t="s">
        <v>394</v>
      </c>
      <c r="C15" s="68" t="s">
        <v>394</v>
      </c>
      <c r="D15" s="69">
        <v>1</v>
      </c>
      <c r="E15" s="144">
        <v>13</v>
      </c>
      <c r="F15" s="147">
        <v>14.2</v>
      </c>
      <c r="G15" s="70" t="s">
        <v>394</v>
      </c>
      <c r="H15" s="70" t="s">
        <v>394</v>
      </c>
    </row>
    <row r="16" spans="1:8">
      <c r="A16" s="14">
        <v>1993</v>
      </c>
      <c r="B16" s="68" t="s">
        <v>394</v>
      </c>
      <c r="C16" s="68" t="s">
        <v>394</v>
      </c>
      <c r="D16" s="69">
        <v>1.2</v>
      </c>
      <c r="E16" s="144">
        <v>15.4</v>
      </c>
      <c r="F16" s="147">
        <v>13.2</v>
      </c>
      <c r="G16" s="70" t="s">
        <v>394</v>
      </c>
      <c r="H16" s="70" t="s">
        <v>394</v>
      </c>
    </row>
    <row r="17" spans="1:8">
      <c r="A17" s="14">
        <v>1994</v>
      </c>
      <c r="B17" s="68" t="s">
        <v>394</v>
      </c>
      <c r="C17" s="68" t="s">
        <v>394</v>
      </c>
      <c r="D17" s="69">
        <v>1</v>
      </c>
      <c r="E17" s="144">
        <v>13.4</v>
      </c>
      <c r="F17" s="147">
        <v>10</v>
      </c>
      <c r="G17" s="70" t="s">
        <v>394</v>
      </c>
      <c r="H17" s="70" t="s">
        <v>394</v>
      </c>
    </row>
    <row r="18" spans="1:8">
      <c r="A18" s="14">
        <v>1995</v>
      </c>
      <c r="B18" s="68" t="s">
        <v>394</v>
      </c>
      <c r="C18" s="68" t="s">
        <v>394</v>
      </c>
      <c r="D18" s="69">
        <v>1.1000000000000001</v>
      </c>
      <c r="E18" s="144">
        <v>15.3</v>
      </c>
      <c r="F18" s="147">
        <v>9.6999999999999993</v>
      </c>
      <c r="G18" s="70" t="s">
        <v>394</v>
      </c>
      <c r="H18" s="69">
        <v>16.865109781423556</v>
      </c>
    </row>
    <row r="19" spans="1:8">
      <c r="A19" s="14">
        <v>1996</v>
      </c>
      <c r="B19" s="68" t="s">
        <v>394</v>
      </c>
      <c r="C19" s="68" t="s">
        <v>394</v>
      </c>
      <c r="D19" s="69">
        <v>1.3</v>
      </c>
      <c r="E19" s="144">
        <v>17.100000000000001</v>
      </c>
      <c r="F19" s="147">
        <v>9.5</v>
      </c>
      <c r="G19" s="70" t="s">
        <v>394</v>
      </c>
      <c r="H19" s="69">
        <v>15.524308448914582</v>
      </c>
    </row>
    <row r="20" spans="1:8">
      <c r="A20" s="14">
        <v>1997</v>
      </c>
      <c r="B20" s="68" t="s">
        <v>394</v>
      </c>
      <c r="C20" s="68" t="s">
        <v>394</v>
      </c>
      <c r="D20" s="69">
        <v>1.7</v>
      </c>
      <c r="E20" s="144">
        <v>20.5</v>
      </c>
      <c r="F20" s="147">
        <v>9.5</v>
      </c>
      <c r="G20" s="70" t="s">
        <v>394</v>
      </c>
      <c r="H20" s="69">
        <v>14.435045234669314</v>
      </c>
    </row>
    <row r="21" spans="1:8">
      <c r="A21" s="14">
        <v>1998</v>
      </c>
      <c r="B21" s="68" t="s">
        <v>394</v>
      </c>
      <c r="C21" s="68" t="s">
        <v>394</v>
      </c>
      <c r="D21" s="69">
        <v>1.4</v>
      </c>
      <c r="E21" s="144">
        <v>14.9</v>
      </c>
      <c r="F21" s="147">
        <v>7.5</v>
      </c>
      <c r="G21" s="70" t="s">
        <v>394</v>
      </c>
      <c r="H21" s="69">
        <v>16.186304029344157</v>
      </c>
    </row>
    <row r="22" spans="1:8">
      <c r="A22" s="14">
        <v>1999</v>
      </c>
      <c r="B22" s="68" t="s">
        <v>394</v>
      </c>
      <c r="C22" s="68" t="s">
        <v>394</v>
      </c>
      <c r="D22" s="69">
        <v>1.7</v>
      </c>
      <c r="E22" s="144">
        <v>17.600000000000001</v>
      </c>
      <c r="F22" s="147">
        <v>6.2</v>
      </c>
      <c r="G22" s="69">
        <v>133.6</v>
      </c>
      <c r="H22" s="69">
        <v>15.489627260349565</v>
      </c>
    </row>
    <row r="23" spans="1:8">
      <c r="A23" s="14">
        <v>2000</v>
      </c>
      <c r="B23" s="71">
        <v>20.03</v>
      </c>
      <c r="C23" s="72">
        <v>17.77</v>
      </c>
      <c r="D23" s="69">
        <v>1.9</v>
      </c>
      <c r="E23" s="144">
        <v>17.899999999999999</v>
      </c>
      <c r="F23" s="147">
        <v>5</v>
      </c>
      <c r="G23" s="69">
        <v>140.19999999999999</v>
      </c>
      <c r="H23" s="69">
        <v>13.664505340440245</v>
      </c>
    </row>
    <row r="24" spans="1:8">
      <c r="A24" s="14">
        <v>2001</v>
      </c>
      <c r="B24" s="71">
        <v>19.510000000000002</v>
      </c>
      <c r="C24" s="72">
        <v>17.57</v>
      </c>
      <c r="D24" s="69">
        <v>2</v>
      </c>
      <c r="E24" s="144">
        <v>17.2</v>
      </c>
      <c r="F24" s="147">
        <v>3.4</v>
      </c>
      <c r="G24" s="69">
        <v>145.30000000000001</v>
      </c>
      <c r="H24" s="69">
        <v>15.000135137314469</v>
      </c>
    </row>
    <row r="25" spans="1:8">
      <c r="A25" s="14">
        <v>2002</v>
      </c>
      <c r="B25" s="71">
        <v>20.6</v>
      </c>
      <c r="C25" s="72">
        <v>17.3</v>
      </c>
      <c r="D25" s="69">
        <v>2.4</v>
      </c>
      <c r="E25" s="144">
        <v>20</v>
      </c>
      <c r="F25" s="147">
        <v>4</v>
      </c>
      <c r="G25" s="69">
        <v>147.19999999999999</v>
      </c>
      <c r="H25" s="69">
        <v>14.938285647129323</v>
      </c>
    </row>
    <row r="26" spans="1:8">
      <c r="A26" s="14">
        <v>2003</v>
      </c>
      <c r="B26" s="71">
        <v>20.32</v>
      </c>
      <c r="C26" s="72">
        <v>18.16</v>
      </c>
      <c r="D26" s="69">
        <v>2.1</v>
      </c>
      <c r="E26" s="144">
        <v>16.899999999999999</v>
      </c>
      <c r="F26" s="147">
        <v>2.8</v>
      </c>
      <c r="G26" s="69">
        <v>142.30000000000001</v>
      </c>
      <c r="H26" s="69">
        <v>16.100000000000001</v>
      </c>
    </row>
    <row r="27" spans="1:8">
      <c r="A27" s="14">
        <v>2004</v>
      </c>
      <c r="B27" s="71">
        <v>19.29</v>
      </c>
      <c r="C27" s="72">
        <v>17.36</v>
      </c>
      <c r="D27" s="69">
        <v>3.7</v>
      </c>
      <c r="E27" s="144">
        <v>27.5</v>
      </c>
      <c r="F27" s="147">
        <v>3.1</v>
      </c>
      <c r="G27" s="69">
        <v>124.5</v>
      </c>
      <c r="H27" s="69">
        <v>14.869747227173594</v>
      </c>
    </row>
    <row r="28" spans="1:8">
      <c r="A28" s="14">
        <v>2005</v>
      </c>
      <c r="B28" s="72">
        <v>18.149999999999999</v>
      </c>
      <c r="C28" s="72">
        <v>16.440000000000001</v>
      </c>
      <c r="D28" s="73">
        <v>1.8823887065548941</v>
      </c>
      <c r="E28" s="145">
        <v>14.98222843441612</v>
      </c>
      <c r="F28" s="148">
        <v>1.6769152511423464</v>
      </c>
      <c r="G28" s="73">
        <v>121.58966650670253</v>
      </c>
      <c r="H28" s="73">
        <v>16.005251464030547</v>
      </c>
    </row>
    <row r="29" spans="1:8">
      <c r="A29" s="14">
        <v>2006</v>
      </c>
      <c r="B29" s="72">
        <v>18.02</v>
      </c>
      <c r="C29" s="72">
        <v>16.170000000000002</v>
      </c>
      <c r="D29" s="73">
        <v>3.4412351679115361</v>
      </c>
      <c r="E29" s="145">
        <v>27.700377340846646</v>
      </c>
      <c r="F29" s="148">
        <v>1.3816027992312894</v>
      </c>
      <c r="G29" s="73">
        <v>127.84772951125137</v>
      </c>
      <c r="H29" s="73">
        <v>20.586170648342257</v>
      </c>
    </row>
    <row r="30" spans="1:8">
      <c r="A30" s="14">
        <v>2007</v>
      </c>
      <c r="B30" s="72">
        <v>19.07</v>
      </c>
      <c r="C30" s="72">
        <v>16.95</v>
      </c>
      <c r="D30" s="73">
        <v>3.3944817580338293</v>
      </c>
      <c r="E30" s="145">
        <v>27.343249232872321</v>
      </c>
      <c r="F30" s="148">
        <v>0.71837100445861135</v>
      </c>
      <c r="G30" s="73">
        <v>119.84476515880436</v>
      </c>
      <c r="H30" s="73">
        <v>17.44578512245053</v>
      </c>
    </row>
    <row r="31" spans="1:8">
      <c r="A31" s="14">
        <v>2008</v>
      </c>
      <c r="B31" s="72">
        <v>18.75</v>
      </c>
      <c r="C31" s="72">
        <v>15.52</v>
      </c>
      <c r="D31" s="73">
        <v>3.4615044832028694</v>
      </c>
      <c r="E31" s="145">
        <v>25.891640251386789</v>
      </c>
      <c r="F31" s="148">
        <v>2.4653551776279863</v>
      </c>
      <c r="G31" s="73">
        <v>124.65044732308831</v>
      </c>
      <c r="H31" s="73">
        <v>22.131013215175212</v>
      </c>
    </row>
    <row r="32" spans="1:8">
      <c r="A32" s="14">
        <v>2009</v>
      </c>
      <c r="B32" s="72">
        <v>20.5</v>
      </c>
      <c r="C32" s="72">
        <v>18.5</v>
      </c>
      <c r="D32" s="73">
        <v>2.7222363050536469</v>
      </c>
      <c r="E32" s="145">
        <v>20.189618496165291</v>
      </c>
      <c r="F32" s="148">
        <v>4.9561580035924475</v>
      </c>
      <c r="G32" s="73">
        <v>165.17027969624726</v>
      </c>
      <c r="H32" s="73">
        <v>25.149501709661493</v>
      </c>
    </row>
    <row r="33" spans="1:9">
      <c r="A33" s="14">
        <v>2010</v>
      </c>
      <c r="B33" s="72">
        <v>24.21</v>
      </c>
      <c r="C33" s="72">
        <v>21.7</v>
      </c>
      <c r="D33" s="73">
        <v>2.3163601901626452</v>
      </c>
      <c r="E33" s="145">
        <v>17.172126062592344</v>
      </c>
      <c r="F33" s="148">
        <v>6.1589900756598306</v>
      </c>
      <c r="G33" s="73">
        <v>163.04986852942625</v>
      </c>
      <c r="H33" s="73">
        <v>24.270121651230113</v>
      </c>
    </row>
    <row r="34" spans="1:9">
      <c r="A34" s="14">
        <v>2011</v>
      </c>
      <c r="B34" s="72">
        <v>25.14</v>
      </c>
      <c r="C34" s="72">
        <v>22.7</v>
      </c>
      <c r="D34" s="73">
        <v>2.392094538435336</v>
      </c>
      <c r="E34" s="145">
        <v>17.213434675097645</v>
      </c>
      <c r="F34" s="148">
        <v>6.3137409100751789</v>
      </c>
      <c r="G34" s="73">
        <v>172.35547713974086</v>
      </c>
      <c r="H34" s="73">
        <v>27.650056667396466</v>
      </c>
    </row>
    <row r="35" spans="1:9">
      <c r="A35" s="14">
        <v>2012</v>
      </c>
      <c r="B35" s="72">
        <v>24.61</v>
      </c>
      <c r="C35" s="72">
        <v>22.4</v>
      </c>
      <c r="D35" s="73">
        <v>2.5640160526020654</v>
      </c>
      <c r="E35" s="145">
        <v>18.055754286512599</v>
      </c>
      <c r="F35" s="148">
        <v>5.3999282025326885</v>
      </c>
      <c r="G35" s="73">
        <v>185.99780421553928</v>
      </c>
      <c r="H35" s="73">
        <v>25.217022086913857</v>
      </c>
    </row>
    <row r="36" spans="1:9">
      <c r="A36" s="14">
        <v>2013</v>
      </c>
      <c r="B36" s="72">
        <v>23.08</v>
      </c>
      <c r="C36" s="72">
        <v>21.3</v>
      </c>
      <c r="D36" s="73">
        <v>2.0367915617096184</v>
      </c>
      <c r="E36" s="145">
        <v>14.680746862557168</v>
      </c>
      <c r="F36" s="148">
        <v>4.203779078470034</v>
      </c>
      <c r="G36" s="73">
        <v>186.22785179730647</v>
      </c>
      <c r="H36" s="73">
        <v>27.492983318650484</v>
      </c>
    </row>
    <row r="37" spans="1:9">
      <c r="A37" s="263">
        <v>2014</v>
      </c>
      <c r="B37" s="72">
        <v>22.5</v>
      </c>
      <c r="C37" s="72">
        <v>21.8</v>
      </c>
      <c r="D37" s="73">
        <v>1.8</v>
      </c>
      <c r="E37" s="145">
        <v>13.2</v>
      </c>
      <c r="F37" s="148">
        <v>4.0999999999999996</v>
      </c>
      <c r="G37" s="73">
        <v>181.2</v>
      </c>
      <c r="H37" s="73">
        <v>25.3</v>
      </c>
    </row>
    <row r="38" spans="1:9">
      <c r="A38" s="263">
        <v>2015</v>
      </c>
      <c r="B38" s="71">
        <v>22.1</v>
      </c>
      <c r="C38" s="71">
        <v>22.9</v>
      </c>
      <c r="D38" s="73">
        <v>2.5</v>
      </c>
      <c r="E38" s="145">
        <v>18.2</v>
      </c>
      <c r="F38" s="148">
        <v>3.4</v>
      </c>
      <c r="G38" s="73">
        <v>166.4</v>
      </c>
      <c r="H38" s="73">
        <v>23.8</v>
      </c>
    </row>
    <row r="39" spans="1:9">
      <c r="A39" s="384">
        <v>2016</v>
      </c>
      <c r="B39" s="71">
        <v>21.9</v>
      </c>
      <c r="C39" s="71">
        <v>20.399999999999999</v>
      </c>
      <c r="D39" s="73">
        <v>2.5</v>
      </c>
      <c r="E39" s="145">
        <v>19.899999999999999</v>
      </c>
      <c r="F39" s="148">
        <v>3.1</v>
      </c>
      <c r="G39" s="73">
        <v>170.2</v>
      </c>
      <c r="H39" s="73">
        <v>22.1</v>
      </c>
    </row>
    <row r="40" spans="1:9">
      <c r="A40" s="24">
        <v>2017</v>
      </c>
      <c r="B40" s="74">
        <v>21</v>
      </c>
      <c r="C40" s="74">
        <v>20.3</v>
      </c>
      <c r="D40" s="75">
        <v>2.4</v>
      </c>
      <c r="E40" s="146">
        <v>18.5</v>
      </c>
      <c r="F40" s="149">
        <v>2.9</v>
      </c>
      <c r="G40" s="75">
        <v>159.4</v>
      </c>
      <c r="H40" s="75">
        <v>19.8</v>
      </c>
    </row>
    <row r="41" spans="1:9" s="226" customFormat="1" ht="21.75" customHeight="1">
      <c r="A41" s="303" t="s">
        <v>352</v>
      </c>
    </row>
    <row r="42" spans="1:9">
      <c r="A42" s="322"/>
    </row>
    <row r="43" spans="1:9">
      <c r="A43" s="174"/>
      <c r="B43" s="283"/>
      <c r="C43" s="283"/>
      <c r="D43" s="283"/>
      <c r="E43" s="283"/>
      <c r="F43" s="283"/>
      <c r="G43" s="283"/>
      <c r="H43" s="283"/>
      <c r="I43" s="248"/>
    </row>
    <row r="44" spans="1:9" customFormat="1" ht="14.4"/>
    <row r="45" spans="1:9" customFormat="1" ht="14.4"/>
    <row r="46" spans="1:9" customFormat="1" ht="14.4"/>
    <row r="47" spans="1:9" customFormat="1" ht="14.4"/>
    <row r="48" spans="1:9" customFormat="1" ht="14.4">
      <c r="B48" s="397"/>
      <c r="C48" s="397"/>
      <c r="D48" s="397"/>
      <c r="E48" s="397"/>
      <c r="F48" s="397"/>
      <c r="G48" s="397"/>
      <c r="H48" s="397"/>
    </row>
    <row r="49" spans="1:8" customFormat="1" ht="14.4">
      <c r="B49" s="397"/>
      <c r="C49" s="397"/>
      <c r="D49" s="397"/>
      <c r="E49" s="397"/>
      <c r="F49" s="397"/>
      <c r="G49" s="397"/>
      <c r="H49" s="397"/>
    </row>
    <row r="50" spans="1:8" ht="14.4">
      <c r="A50" s="174"/>
      <c r="B50" s="397"/>
      <c r="C50" s="397"/>
      <c r="D50" s="397"/>
      <c r="E50" s="397"/>
      <c r="F50" s="397"/>
      <c r="G50" s="397"/>
      <c r="H50" s="397"/>
    </row>
    <row r="51" spans="1:8" ht="14.4">
      <c r="A51" s="174"/>
      <c r="B51" s="397"/>
      <c r="C51" s="397"/>
      <c r="D51" s="397"/>
      <c r="E51" s="397"/>
      <c r="F51" s="397"/>
      <c r="G51" s="397"/>
      <c r="H51" s="397"/>
    </row>
    <row r="52" spans="1:8">
      <c r="A52" s="174"/>
    </row>
    <row r="53" spans="1:8">
      <c r="A53" s="174"/>
    </row>
    <row r="54" spans="1:8">
      <c r="A54" s="174"/>
    </row>
    <row r="55" spans="1:8">
      <c r="A55" s="174"/>
    </row>
    <row r="56" spans="1:8">
      <c r="A56" s="174"/>
    </row>
    <row r="57" spans="1:8">
      <c r="A57" s="174"/>
    </row>
    <row r="58" spans="1:8">
      <c r="A58" s="174"/>
    </row>
    <row r="59" spans="1:8">
      <c r="A59" s="174"/>
    </row>
    <row r="60" spans="1:8">
      <c r="A60" s="174"/>
    </row>
    <row r="61" spans="1:8">
      <c r="A61" s="174"/>
    </row>
    <row r="62" spans="1:8">
      <c r="A62" s="174"/>
    </row>
    <row r="63" spans="1:8">
      <c r="A63" s="174"/>
    </row>
    <row r="64" spans="1:8">
      <c r="A64" s="174"/>
    </row>
    <row r="65" spans="1:1">
      <c r="A65" s="174"/>
    </row>
    <row r="66" spans="1:1">
      <c r="A66" s="174"/>
    </row>
    <row r="67" spans="1:1">
      <c r="A67" s="174"/>
    </row>
    <row r="68" spans="1:1">
      <c r="A68" s="174"/>
    </row>
    <row r="69" spans="1:1">
      <c r="A69" s="174"/>
    </row>
    <row r="70" spans="1:1">
      <c r="A70" s="174"/>
    </row>
    <row r="71" spans="1:1">
      <c r="A71" s="174"/>
    </row>
    <row r="72" spans="1:1">
      <c r="A72" s="174"/>
    </row>
    <row r="73" spans="1:1">
      <c r="A73" s="174"/>
    </row>
    <row r="74" spans="1:1">
      <c r="A74" s="174"/>
    </row>
    <row r="75" spans="1:1">
      <c r="A75" s="174"/>
    </row>
    <row r="76" spans="1:1">
      <c r="A76" s="174"/>
    </row>
    <row r="77" spans="1:1">
      <c r="A77" s="174"/>
    </row>
    <row r="78" spans="1:1">
      <c r="A78" s="174"/>
    </row>
    <row r="79" spans="1:1">
      <c r="A79" s="174"/>
    </row>
    <row r="80" spans="1:1">
      <c r="A80" s="174"/>
    </row>
    <row r="81" spans="1:1">
      <c r="A81" s="174"/>
    </row>
    <row r="82" spans="1:1">
      <c r="A82" s="174"/>
    </row>
    <row r="83" spans="1:1">
      <c r="A83" s="174"/>
    </row>
    <row r="84" spans="1:1">
      <c r="A84" s="174"/>
    </row>
    <row r="85" spans="1:1">
      <c r="A85" s="174"/>
    </row>
    <row r="86" spans="1:1">
      <c r="A86" s="174"/>
    </row>
    <row r="87" spans="1:1">
      <c r="A87" s="174"/>
    </row>
    <row r="88" spans="1:1">
      <c r="A88" s="174"/>
    </row>
    <row r="89" spans="1:1">
      <c r="A89" s="174"/>
    </row>
    <row r="90" spans="1:1">
      <c r="A90" s="174"/>
    </row>
    <row r="91" spans="1:1">
      <c r="A91" s="174"/>
    </row>
    <row r="92" spans="1:1">
      <c r="A92" s="174"/>
    </row>
    <row r="93" spans="1:1">
      <c r="A93" s="174"/>
    </row>
    <row r="94" spans="1:1">
      <c r="A94" s="174"/>
    </row>
    <row r="95" spans="1:1">
      <c r="A95" s="174"/>
    </row>
    <row r="96" spans="1:1">
      <c r="A96" s="174"/>
    </row>
    <row r="97" spans="1:1">
      <c r="A97" s="174"/>
    </row>
    <row r="98" spans="1:1">
      <c r="A98" s="174"/>
    </row>
    <row r="99" spans="1:1">
      <c r="A99" s="174"/>
    </row>
    <row r="100" spans="1:1">
      <c r="A100" s="174"/>
    </row>
    <row r="101" spans="1:1">
      <c r="A101" s="174"/>
    </row>
    <row r="102" spans="1:1">
      <c r="A102" s="174"/>
    </row>
    <row r="103" spans="1:1">
      <c r="A103" s="174"/>
    </row>
    <row r="104" spans="1:1">
      <c r="A104" s="174"/>
    </row>
    <row r="105" spans="1:1">
      <c r="A105" s="174"/>
    </row>
    <row r="106" spans="1:1">
      <c r="A106" s="174"/>
    </row>
    <row r="107" spans="1:1">
      <c r="A107" s="174"/>
    </row>
    <row r="108" spans="1:1">
      <c r="A108" s="174"/>
    </row>
    <row r="109" spans="1:1">
      <c r="A109" s="174"/>
    </row>
    <row r="110" spans="1:1">
      <c r="A110" s="174"/>
    </row>
    <row r="111" spans="1:1">
      <c r="A111" s="174"/>
    </row>
    <row r="112" spans="1:1">
      <c r="A112" s="174"/>
    </row>
    <row r="113" spans="1:1">
      <c r="A113" s="174"/>
    </row>
    <row r="114" spans="1:1">
      <c r="A114" s="174"/>
    </row>
    <row r="115" spans="1:1">
      <c r="A115" s="174"/>
    </row>
    <row r="116" spans="1:1">
      <c r="A116" s="174"/>
    </row>
    <row r="117" spans="1:1">
      <c r="A117" s="174"/>
    </row>
    <row r="118" spans="1:1">
      <c r="A118" s="174"/>
    </row>
    <row r="119" spans="1:1">
      <c r="A119" s="174"/>
    </row>
    <row r="120" spans="1:1">
      <c r="A120" s="174"/>
    </row>
    <row r="121" spans="1:1">
      <c r="A121" s="174"/>
    </row>
    <row r="122" spans="1:1">
      <c r="A122" s="174"/>
    </row>
    <row r="123" spans="1:1">
      <c r="A123" s="174"/>
    </row>
    <row r="124" spans="1:1">
      <c r="A124" s="174"/>
    </row>
    <row r="125" spans="1:1">
      <c r="A125" s="174"/>
    </row>
    <row r="126" spans="1:1">
      <c r="A126" s="174"/>
    </row>
    <row r="127" spans="1:1">
      <c r="A127" s="174"/>
    </row>
    <row r="128" spans="1:1">
      <c r="A128" s="174"/>
    </row>
    <row r="129" spans="1:1">
      <c r="A129" s="174"/>
    </row>
    <row r="130" spans="1:1">
      <c r="A130" s="174"/>
    </row>
    <row r="131" spans="1:1">
      <c r="A131" s="174"/>
    </row>
    <row r="132" spans="1:1">
      <c r="A132" s="174"/>
    </row>
    <row r="133" spans="1:1">
      <c r="A133" s="174"/>
    </row>
    <row r="134" spans="1:1">
      <c r="A134" s="174"/>
    </row>
    <row r="135" spans="1:1">
      <c r="A135" s="174"/>
    </row>
    <row r="136" spans="1:1">
      <c r="A136" s="174"/>
    </row>
    <row r="137" spans="1:1">
      <c r="A137" s="174"/>
    </row>
    <row r="138" spans="1:1">
      <c r="A138" s="174"/>
    </row>
    <row r="139" spans="1:1">
      <c r="A139" s="174"/>
    </row>
    <row r="140" spans="1:1">
      <c r="A140" s="174"/>
    </row>
    <row r="141" spans="1:1">
      <c r="A141" s="174"/>
    </row>
    <row r="142" spans="1:1">
      <c r="A142" s="174"/>
    </row>
    <row r="143" spans="1:1">
      <c r="A143" s="174"/>
    </row>
    <row r="144" spans="1:1">
      <c r="A144" s="174"/>
    </row>
    <row r="145" spans="1:1">
      <c r="A145" s="174"/>
    </row>
    <row r="146" spans="1:1">
      <c r="A146" s="174"/>
    </row>
    <row r="147" spans="1:1">
      <c r="A147" s="174"/>
    </row>
  </sheetData>
  <customSheetViews>
    <customSheetView guid="{BCE7549A-454A-4A8A-98C7-4BDEDB358CFF}">
      <pane xSplit="1" ySplit="5" topLeftCell="B23" activePane="bottomRight" state="frozen"/>
      <selection pane="bottomRight" activeCell="F42" sqref="F42"/>
      <pageMargins left="0.7" right="0.7" top="0.75" bottom="0.75" header="0.3" footer="0.3"/>
      <pageSetup paperSize="5" orientation="landscape" r:id="rId1"/>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2"/>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3"/>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4"/>
    </customSheetView>
    <customSheetView guid="{30086DB4-D90C-4D70-9492-85B1025334FC}">
      <selection activeCell="E13" sqref="E13"/>
      <pageMargins left="0.7" right="0.7" top="0.75" bottom="0.75" header="0.3" footer="0.3"/>
      <pageSetup paperSize="5" orientation="landscape" r:id="rId5"/>
    </customSheetView>
    <customSheetView guid="{13432D8E-FBC6-4230-A66E-1E41DE97A151}">
      <selection activeCell="E13" sqref="E13"/>
      <pageMargins left="0.7" right="0.7" top="0.75" bottom="0.75" header="0.3" footer="0.3"/>
      <pageSetup paperSize="5" orientation="landscape" r:id="rId6"/>
    </customSheetView>
    <customSheetView guid="{CAA7D209-B0AE-461A-870B-4AEAF26B6763}" topLeftCell="A7">
      <selection activeCell="D24" sqref="D24"/>
      <pageMargins left="0.7" right="0.7" top="0.75" bottom="0.75" header="0.3" footer="0.3"/>
      <pageSetup paperSize="5" orientation="landscape" r:id="rId7"/>
    </customSheetView>
    <customSheetView guid="{53F4D6EC-12E1-4DB1-BD94-F556067D5E0D}">
      <selection activeCell="E13" sqref="E13"/>
      <pageMargins left="0.7" right="0.7" top="0.75" bottom="0.75" header="0.3" footer="0.3"/>
      <pageSetup paperSize="5" orientation="landscape" r:id="rId8"/>
    </customSheetView>
    <customSheetView guid="{A661CDB9-E548-449D-9B1F-818C0586C1FA}">
      <selection activeCell="E13" sqref="E13"/>
      <pageMargins left="0.7" right="0.7" top="0.75" bottom="0.75" header="0.3" footer="0.3"/>
      <pageSetup paperSize="5" orientation="landscape" r:id="rId9"/>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0"/>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1"/>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2"/>
    </customSheetView>
    <customSheetView guid="{5701D505-5BA0-4D96-A5DF-8DCBA1041FD5}" topLeftCell="A15">
      <selection activeCell="D47" sqref="D47"/>
      <pageMargins left="0.7" right="0.7" top="0.75" bottom="0.75" header="0.3" footer="0.3"/>
      <pageSetup paperSize="5" orientation="landscape" r:id="rId1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4"/>
    </customSheetView>
    <customSheetView guid="{D3FE92BD-39BB-4D6C-950E-40B1D101AEA4}">
      <pane xSplit="1" ySplit="5" topLeftCell="B6" activePane="bottomRight" state="frozen"/>
      <selection pane="bottomRight" activeCell="G47" sqref="G47"/>
      <pageMargins left="0.7" right="0.7" top="0.75" bottom="0.75" header="0.3" footer="0.3"/>
      <pageSetup paperSize="5" orientation="landscape" r:id="rId15"/>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6"/>
    </customSheetView>
  </customSheetViews>
  <mergeCells count="3">
    <mergeCell ref="B1:H1"/>
    <mergeCell ref="B2:H2"/>
    <mergeCell ref="B3:H3"/>
  </mergeCells>
  <pageMargins left="0.7" right="0.7" top="0.75" bottom="0.75" header="0.3" footer="0.3"/>
  <pageSetup paperSize="5" orientation="landscape"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zoomScaleNormal="100" workbookViewId="0">
      <pane xSplit="1" ySplit="5" topLeftCell="B43" activePane="bottomRight" state="frozen"/>
      <selection pane="topRight" activeCell="B1" sqref="B1"/>
      <selection pane="bottomLeft" activeCell="A6" sqref="A6"/>
      <selection pane="bottomRight" activeCell="H50" sqref="H50"/>
    </sheetView>
  </sheetViews>
  <sheetFormatPr defaultColWidth="8.88671875" defaultRowHeight="13.2"/>
  <cols>
    <col min="1" max="1" width="11.88671875" style="1" customWidth="1"/>
    <col min="2" max="2" width="17.44140625" style="1" customWidth="1"/>
    <col min="3" max="3" width="14.109375" style="1" customWidth="1"/>
    <col min="4" max="4" width="14" style="1" customWidth="1"/>
    <col min="5" max="5" width="15" style="1" customWidth="1"/>
    <col min="6" max="6" width="15.5546875" style="1" customWidth="1"/>
    <col min="7" max="7" width="15.44140625" style="1" customWidth="1"/>
    <col min="8" max="8" width="10.44140625" style="1" bestFit="1" customWidth="1"/>
    <col min="9" max="16384" width="8.88671875" style="1"/>
  </cols>
  <sheetData>
    <row r="1" spans="1:9" ht="19.5" customHeight="1">
      <c r="A1" s="409" t="s">
        <v>424</v>
      </c>
      <c r="B1" s="409"/>
      <c r="C1" s="409"/>
      <c r="D1" s="409"/>
      <c r="E1" s="409"/>
      <c r="F1" s="409"/>
      <c r="G1" s="409"/>
      <c r="H1" s="5"/>
    </row>
    <row r="2" spans="1:9" ht="13.5" customHeight="1">
      <c r="A2" s="409" t="s">
        <v>425</v>
      </c>
      <c r="B2" s="409"/>
      <c r="C2" s="409"/>
      <c r="D2" s="409"/>
      <c r="E2" s="409"/>
      <c r="F2" s="409"/>
      <c r="G2" s="409"/>
      <c r="H2" s="5"/>
    </row>
    <row r="3" spans="1:9" ht="15.75" customHeight="1">
      <c r="A3" s="164"/>
      <c r="B3" s="164"/>
      <c r="C3" s="164"/>
      <c r="D3" s="164"/>
      <c r="E3" s="164"/>
      <c r="F3" s="164"/>
      <c r="G3" s="164"/>
      <c r="H3" s="5"/>
    </row>
    <row r="4" spans="1:9" ht="40.5" customHeight="1">
      <c r="A4" s="406" t="s">
        <v>422</v>
      </c>
      <c r="B4" s="406" t="s">
        <v>438</v>
      </c>
      <c r="C4" s="416" t="s">
        <v>563</v>
      </c>
      <c r="D4" s="416"/>
      <c r="E4" s="416"/>
      <c r="F4" s="406" t="s">
        <v>539</v>
      </c>
      <c r="G4" s="406" t="s">
        <v>540</v>
      </c>
      <c r="H4" s="5"/>
    </row>
    <row r="5" spans="1:9" ht="24" customHeight="1">
      <c r="A5" s="408"/>
      <c r="B5" s="408"/>
      <c r="C5" s="169" t="s">
        <v>426</v>
      </c>
      <c r="D5" s="169" t="s">
        <v>428</v>
      </c>
      <c r="E5" s="169" t="s">
        <v>427</v>
      </c>
      <c r="F5" s="408"/>
      <c r="G5" s="408"/>
      <c r="H5" s="5"/>
    </row>
    <row r="6" spans="1:9" ht="15" customHeight="1">
      <c r="A6" s="172">
        <v>1971</v>
      </c>
      <c r="B6" s="151">
        <v>34000</v>
      </c>
      <c r="C6" s="53" t="s">
        <v>394</v>
      </c>
      <c r="D6" s="53" t="s">
        <v>394</v>
      </c>
      <c r="E6" s="53" t="s">
        <v>394</v>
      </c>
      <c r="F6" s="53" t="s">
        <v>394</v>
      </c>
      <c r="G6" s="53" t="s">
        <v>394</v>
      </c>
      <c r="H6" s="5"/>
      <c r="I6" s="356"/>
    </row>
    <row r="7" spans="1:9" ht="15" customHeight="1">
      <c r="A7" s="172">
        <v>1972</v>
      </c>
      <c r="B7" s="151">
        <v>36000</v>
      </c>
      <c r="C7" s="53" t="s">
        <v>394</v>
      </c>
      <c r="D7" s="53" t="s">
        <v>394</v>
      </c>
      <c r="E7" s="53" t="s">
        <v>394</v>
      </c>
      <c r="F7" s="53" t="s">
        <v>394</v>
      </c>
      <c r="G7" s="53" t="s">
        <v>394</v>
      </c>
      <c r="H7" s="5"/>
      <c r="I7" s="356"/>
    </row>
    <row r="8" spans="1:9" ht="15" customHeight="1">
      <c r="A8" s="172">
        <v>1973</v>
      </c>
      <c r="B8" s="151">
        <v>39000</v>
      </c>
      <c r="C8" s="53" t="s">
        <v>394</v>
      </c>
      <c r="D8" s="53" t="s">
        <v>394</v>
      </c>
      <c r="E8" s="53" t="s">
        <v>394</v>
      </c>
      <c r="F8" s="53" t="s">
        <v>394</v>
      </c>
      <c r="G8" s="53" t="s">
        <v>394</v>
      </c>
      <c r="H8" s="5"/>
      <c r="I8" s="356"/>
    </row>
    <row r="9" spans="1:9" ht="15" customHeight="1">
      <c r="A9" s="172">
        <v>1974</v>
      </c>
      <c r="B9" s="151">
        <v>47000</v>
      </c>
      <c r="C9" s="53" t="s">
        <v>394</v>
      </c>
      <c r="D9" s="53" t="s">
        <v>394</v>
      </c>
      <c r="E9" s="53" t="s">
        <v>394</v>
      </c>
      <c r="F9" s="53" t="s">
        <v>394</v>
      </c>
      <c r="G9" s="53" t="s">
        <v>394</v>
      </c>
      <c r="H9" s="5"/>
      <c r="I9" s="356"/>
    </row>
    <row r="10" spans="1:9" ht="15" customHeight="1">
      <c r="A10" s="172">
        <v>1975</v>
      </c>
      <c r="B10" s="151">
        <v>60000</v>
      </c>
      <c r="C10" s="53" t="s">
        <v>394</v>
      </c>
      <c r="D10" s="53" t="s">
        <v>394</v>
      </c>
      <c r="E10" s="53" t="s">
        <v>394</v>
      </c>
      <c r="F10" s="53" t="s">
        <v>394</v>
      </c>
      <c r="G10" s="53" t="s">
        <v>394</v>
      </c>
      <c r="H10" s="5"/>
      <c r="I10" s="356"/>
    </row>
    <row r="11" spans="1:9" ht="15" customHeight="1">
      <c r="A11" s="172">
        <v>1976</v>
      </c>
      <c r="B11" s="151">
        <v>85000</v>
      </c>
      <c r="C11" s="53" t="s">
        <v>394</v>
      </c>
      <c r="D11" s="53" t="s">
        <v>394</v>
      </c>
      <c r="E11" s="53" t="s">
        <v>394</v>
      </c>
      <c r="F11" s="53" t="s">
        <v>394</v>
      </c>
      <c r="G11" s="53" t="s">
        <v>394</v>
      </c>
      <c r="H11" s="5"/>
      <c r="I11" s="356"/>
    </row>
    <row r="12" spans="1:9" ht="15" customHeight="1">
      <c r="A12" s="172">
        <v>1977</v>
      </c>
      <c r="B12" s="151">
        <v>120000</v>
      </c>
      <c r="C12" s="53" t="s">
        <v>394</v>
      </c>
      <c r="D12" s="53" t="s">
        <v>394</v>
      </c>
      <c r="E12" s="53" t="s">
        <v>394</v>
      </c>
      <c r="F12" s="53" t="s">
        <v>394</v>
      </c>
      <c r="G12" s="53" t="s">
        <v>394</v>
      </c>
      <c r="H12" s="5"/>
      <c r="I12" s="356"/>
    </row>
    <row r="13" spans="1:9" ht="15" customHeight="1">
      <c r="A13" s="172">
        <v>1978</v>
      </c>
      <c r="B13" s="151">
        <v>154000</v>
      </c>
      <c r="C13" s="53" t="s">
        <v>394</v>
      </c>
      <c r="D13" s="53" t="s">
        <v>394</v>
      </c>
      <c r="E13" s="53" t="s">
        <v>394</v>
      </c>
      <c r="F13" s="53" t="s">
        <v>394</v>
      </c>
      <c r="G13" s="53" t="s">
        <v>394</v>
      </c>
      <c r="H13" s="5"/>
      <c r="I13" s="356"/>
    </row>
    <row r="14" spans="1:9" ht="15" customHeight="1">
      <c r="A14" s="172">
        <v>1979</v>
      </c>
      <c r="B14" s="151">
        <v>182000</v>
      </c>
      <c r="C14" s="53" t="s">
        <v>394</v>
      </c>
      <c r="D14" s="53" t="s">
        <v>394</v>
      </c>
      <c r="E14" s="53" t="s">
        <v>394</v>
      </c>
      <c r="F14" s="53" t="s">
        <v>394</v>
      </c>
      <c r="G14" s="53" t="s">
        <v>394</v>
      </c>
      <c r="H14" s="5"/>
      <c r="I14" s="356"/>
    </row>
    <row r="15" spans="1:9" ht="15" customHeight="1">
      <c r="A15" s="172">
        <v>1980</v>
      </c>
      <c r="B15" s="151">
        <v>237000</v>
      </c>
      <c r="C15" s="53" t="s">
        <v>394</v>
      </c>
      <c r="D15" s="53" t="s">
        <v>394</v>
      </c>
      <c r="E15" s="53" t="s">
        <v>394</v>
      </c>
      <c r="F15" s="53" t="s">
        <v>394</v>
      </c>
      <c r="G15" s="53" t="s">
        <v>394</v>
      </c>
      <c r="H15" s="5"/>
      <c r="I15" s="356"/>
    </row>
    <row r="16" spans="1:9" ht="15" customHeight="1">
      <c r="A16" s="172">
        <v>1981</v>
      </c>
      <c r="B16" s="151">
        <v>260000</v>
      </c>
      <c r="C16" s="53" t="s">
        <v>394</v>
      </c>
      <c r="D16" s="53" t="s">
        <v>394</v>
      </c>
      <c r="E16" s="53" t="s">
        <v>394</v>
      </c>
      <c r="F16" s="53" t="s">
        <v>394</v>
      </c>
      <c r="G16" s="53" t="s">
        <v>394</v>
      </c>
      <c r="H16" s="5"/>
      <c r="I16" s="356"/>
    </row>
    <row r="17" spans="1:13" ht="15" customHeight="1">
      <c r="A17" s="172">
        <v>1982</v>
      </c>
      <c r="B17" s="151">
        <v>268000</v>
      </c>
      <c r="C17" s="53" t="s">
        <v>394</v>
      </c>
      <c r="D17" s="53" t="s">
        <v>394</v>
      </c>
      <c r="E17" s="53" t="s">
        <v>394</v>
      </c>
      <c r="F17" s="53" t="s">
        <v>394</v>
      </c>
      <c r="G17" s="53" t="s">
        <v>394</v>
      </c>
      <c r="H17" s="5"/>
      <c r="I17" s="356"/>
    </row>
    <row r="18" spans="1:13" ht="15" customHeight="1">
      <c r="A18" s="172">
        <v>1983</v>
      </c>
      <c r="B18" s="151">
        <v>287000</v>
      </c>
      <c r="C18" s="53" t="s">
        <v>394</v>
      </c>
      <c r="D18" s="53" t="s">
        <v>394</v>
      </c>
      <c r="E18" s="53" t="s">
        <v>394</v>
      </c>
      <c r="F18" s="114">
        <v>12.63</v>
      </c>
      <c r="G18" s="53" t="s">
        <v>394</v>
      </c>
      <c r="H18" s="274"/>
      <c r="I18" s="356"/>
      <c r="J18" s="275"/>
    </row>
    <row r="19" spans="1:13" ht="15" customHeight="1">
      <c r="A19" s="172">
        <v>1984</v>
      </c>
      <c r="B19" s="151">
        <v>296000</v>
      </c>
      <c r="C19" s="53" t="s">
        <v>394</v>
      </c>
      <c r="D19" s="53" t="s">
        <v>394</v>
      </c>
      <c r="E19" s="53" t="s">
        <v>394</v>
      </c>
      <c r="F19" s="114">
        <v>13</v>
      </c>
      <c r="G19" s="53" t="s">
        <v>394</v>
      </c>
      <c r="H19" s="274"/>
      <c r="I19" s="356"/>
      <c r="J19" s="275"/>
    </row>
    <row r="20" spans="1:13" ht="15" customHeight="1">
      <c r="A20" s="172">
        <v>1985</v>
      </c>
      <c r="B20" s="151">
        <v>296000</v>
      </c>
      <c r="C20" s="53" t="s">
        <v>394</v>
      </c>
      <c r="D20" s="53" t="s">
        <v>394</v>
      </c>
      <c r="E20" s="53" t="s">
        <v>394</v>
      </c>
      <c r="F20" s="114">
        <v>12.5</v>
      </c>
      <c r="G20" s="53" t="s">
        <v>394</v>
      </c>
      <c r="H20" s="274"/>
      <c r="I20" s="356"/>
      <c r="J20" s="275"/>
    </row>
    <row r="21" spans="1:13" ht="15" customHeight="1">
      <c r="A21" s="14">
        <v>1986</v>
      </c>
      <c r="B21" s="151">
        <v>284000</v>
      </c>
      <c r="C21" s="53" t="s">
        <v>394</v>
      </c>
      <c r="D21" s="53" t="s">
        <v>394</v>
      </c>
      <c r="E21" s="53" t="s">
        <v>394</v>
      </c>
      <c r="F21" s="114">
        <v>12</v>
      </c>
      <c r="G21" s="53" t="s">
        <v>394</v>
      </c>
      <c r="H21" s="274"/>
      <c r="I21" s="356"/>
      <c r="J21" s="275"/>
    </row>
    <row r="22" spans="1:13" ht="15" customHeight="1">
      <c r="A22" s="14">
        <v>1987</v>
      </c>
      <c r="B22" s="151">
        <v>249000</v>
      </c>
      <c r="C22" s="53" t="s">
        <v>394</v>
      </c>
      <c r="D22" s="53" t="s">
        <v>394</v>
      </c>
      <c r="E22" s="53" t="s">
        <v>394</v>
      </c>
      <c r="F22" s="114">
        <v>12.13</v>
      </c>
      <c r="G22" s="53" t="s">
        <v>394</v>
      </c>
      <c r="H22" s="274"/>
      <c r="I22" s="356"/>
      <c r="J22" s="275"/>
    </row>
    <row r="23" spans="1:13" ht="15" customHeight="1">
      <c r="A23" s="14">
        <v>1988</v>
      </c>
      <c r="B23" s="151">
        <v>230000</v>
      </c>
      <c r="C23" s="53" t="s">
        <v>394</v>
      </c>
      <c r="D23" s="53" t="s">
        <v>394</v>
      </c>
      <c r="E23" s="53" t="s">
        <v>394</v>
      </c>
      <c r="F23" s="114">
        <v>13.9</v>
      </c>
      <c r="G23" s="53" t="s">
        <v>394</v>
      </c>
      <c r="H23" s="274"/>
      <c r="I23" s="356"/>
      <c r="J23" s="275"/>
    </row>
    <row r="24" spans="1:13" ht="15" customHeight="1">
      <c r="A24" s="14">
        <v>1989</v>
      </c>
      <c r="B24" s="151">
        <v>210000</v>
      </c>
      <c r="C24" s="53" t="s">
        <v>394</v>
      </c>
      <c r="D24" s="53" t="s">
        <v>394</v>
      </c>
      <c r="E24" s="53" t="s">
        <v>394</v>
      </c>
      <c r="F24" s="114">
        <v>13.68</v>
      </c>
      <c r="G24" s="53" t="s">
        <v>394</v>
      </c>
      <c r="H24" s="274"/>
      <c r="I24" s="356"/>
      <c r="J24" s="275"/>
    </row>
    <row r="25" spans="1:13" ht="15" customHeight="1">
      <c r="A25" s="14">
        <v>1990</v>
      </c>
      <c r="B25" s="151">
        <v>226000</v>
      </c>
      <c r="C25" s="53" t="s">
        <v>394</v>
      </c>
      <c r="D25" s="53" t="s">
        <v>394</v>
      </c>
      <c r="E25" s="53" t="s">
        <v>394</v>
      </c>
      <c r="F25" s="114">
        <v>13.35</v>
      </c>
      <c r="G25" s="53" t="s">
        <v>394</v>
      </c>
      <c r="H25" s="274"/>
      <c r="I25" s="356"/>
      <c r="J25" s="275"/>
    </row>
    <row r="26" spans="1:13" ht="15" customHeight="1">
      <c r="A26" s="14">
        <v>1991</v>
      </c>
      <c r="B26" s="151">
        <v>184647</v>
      </c>
      <c r="C26" s="150" t="s">
        <v>394</v>
      </c>
      <c r="D26" s="150" t="s">
        <v>394</v>
      </c>
      <c r="E26" s="229" t="s">
        <v>394</v>
      </c>
      <c r="F26" s="115">
        <v>13.4</v>
      </c>
      <c r="G26" s="53" t="s">
        <v>394</v>
      </c>
      <c r="H26" s="274"/>
      <c r="I26" s="356"/>
      <c r="J26" s="275"/>
    </row>
    <row r="27" spans="1:13" ht="15" customHeight="1">
      <c r="A27" s="14">
        <v>1992</v>
      </c>
      <c r="B27" s="151">
        <v>209886</v>
      </c>
      <c r="C27" s="150" t="s">
        <v>394</v>
      </c>
      <c r="D27" s="150" t="s">
        <v>394</v>
      </c>
      <c r="E27" s="229" t="s">
        <v>394</v>
      </c>
      <c r="F27" s="115">
        <v>15.75</v>
      </c>
      <c r="G27" s="53" t="s">
        <v>394</v>
      </c>
      <c r="H27" s="274"/>
      <c r="I27" s="356"/>
      <c r="J27" s="275"/>
    </row>
    <row r="28" spans="1:13" ht="15" customHeight="1">
      <c r="A28" s="14">
        <v>1993</v>
      </c>
      <c r="B28" s="151">
        <v>237770</v>
      </c>
      <c r="C28" s="150" t="s">
        <v>394</v>
      </c>
      <c r="D28" s="150" t="s">
        <v>394</v>
      </c>
      <c r="E28" s="229" t="s">
        <v>394</v>
      </c>
      <c r="F28" s="115">
        <v>16.25</v>
      </c>
      <c r="G28" s="53" t="s">
        <v>394</v>
      </c>
      <c r="H28" s="274"/>
      <c r="I28" s="356"/>
      <c r="J28" s="275"/>
    </row>
    <row r="29" spans="1:13" ht="15" customHeight="1">
      <c r="A29" s="14">
        <v>1994</v>
      </c>
      <c r="B29" s="151">
        <v>268486</v>
      </c>
      <c r="C29" s="150" t="s">
        <v>394</v>
      </c>
      <c r="D29" s="150" t="s">
        <v>394</v>
      </c>
      <c r="E29" s="229" t="s">
        <v>394</v>
      </c>
      <c r="F29" s="115">
        <v>16.63</v>
      </c>
      <c r="G29" s="53" t="s">
        <v>394</v>
      </c>
      <c r="H29" s="274"/>
      <c r="I29" s="356"/>
      <c r="J29" s="275"/>
    </row>
    <row r="30" spans="1:13" ht="15" customHeight="1">
      <c r="A30" s="14">
        <v>1995</v>
      </c>
      <c r="B30" s="151">
        <v>302235</v>
      </c>
      <c r="C30" s="150">
        <v>912720</v>
      </c>
      <c r="D30" s="150">
        <v>27311</v>
      </c>
      <c r="E30" s="229">
        <v>23667</v>
      </c>
      <c r="F30" s="115">
        <v>15.5</v>
      </c>
      <c r="G30" s="53" t="s">
        <v>394</v>
      </c>
      <c r="H30" s="274"/>
      <c r="I30" s="356"/>
      <c r="J30" s="275"/>
      <c r="K30" s="358"/>
      <c r="L30" s="358"/>
      <c r="M30" s="358"/>
    </row>
    <row r="31" spans="1:13" ht="15" customHeight="1">
      <c r="A31" s="14">
        <v>1996</v>
      </c>
      <c r="B31" s="151">
        <v>339230</v>
      </c>
      <c r="C31" s="150">
        <v>796009</v>
      </c>
      <c r="D31" s="150">
        <v>16216</v>
      </c>
      <c r="E31" s="229">
        <v>42648</v>
      </c>
      <c r="F31" s="115">
        <v>15.5</v>
      </c>
      <c r="G31" s="53" t="s">
        <v>394</v>
      </c>
      <c r="H31" s="274"/>
      <c r="I31" s="356"/>
      <c r="J31" s="275"/>
      <c r="K31" s="358"/>
      <c r="L31" s="358"/>
      <c r="M31" s="358"/>
    </row>
    <row r="32" spans="1:13" ht="15" customHeight="1">
      <c r="A32" s="14">
        <v>1997</v>
      </c>
      <c r="B32" s="151">
        <v>379700</v>
      </c>
      <c r="C32" s="150">
        <v>802394</v>
      </c>
      <c r="D32" s="150">
        <v>23666</v>
      </c>
      <c r="E32" s="229">
        <v>27863</v>
      </c>
      <c r="F32" s="115">
        <v>16</v>
      </c>
      <c r="G32" s="53" t="s">
        <v>394</v>
      </c>
      <c r="H32" s="274"/>
      <c r="I32" s="356"/>
      <c r="J32" s="275"/>
      <c r="K32" s="358"/>
      <c r="L32" s="358"/>
      <c r="M32" s="358"/>
    </row>
    <row r="33" spans="1:13" ht="15" customHeight="1">
      <c r="A33" s="14">
        <v>1998</v>
      </c>
      <c r="B33" s="151">
        <v>423892</v>
      </c>
      <c r="C33" s="150">
        <v>805086</v>
      </c>
      <c r="D33" s="150">
        <v>3723</v>
      </c>
      <c r="E33" s="229">
        <v>4018</v>
      </c>
      <c r="F33" s="115">
        <v>18.5</v>
      </c>
      <c r="G33" s="53" t="s">
        <v>394</v>
      </c>
      <c r="H33" s="274"/>
      <c r="I33" s="356"/>
      <c r="J33" s="275"/>
      <c r="K33" s="358"/>
      <c r="L33" s="358"/>
      <c r="M33" s="358"/>
    </row>
    <row r="34" spans="1:13" ht="15" customHeight="1">
      <c r="A34" s="14">
        <v>1999</v>
      </c>
      <c r="B34" s="151">
        <v>472068</v>
      </c>
      <c r="C34" s="150">
        <v>765731</v>
      </c>
      <c r="D34" s="150">
        <v>14119</v>
      </c>
      <c r="E34" s="229">
        <v>11695</v>
      </c>
      <c r="F34" s="115">
        <v>18</v>
      </c>
      <c r="G34" s="53" t="s">
        <v>394</v>
      </c>
      <c r="H34" s="274"/>
      <c r="I34" s="356"/>
      <c r="J34" s="275"/>
      <c r="K34" s="358"/>
      <c r="L34" s="358"/>
      <c r="M34" s="358"/>
    </row>
    <row r="35" spans="1:13" ht="15" customHeight="1">
      <c r="A35" s="14">
        <v>2000</v>
      </c>
      <c r="B35" s="151">
        <v>511618</v>
      </c>
      <c r="C35" s="150">
        <v>712496</v>
      </c>
      <c r="D35" s="150">
        <v>26230</v>
      </c>
      <c r="E35" s="229">
        <v>23117</v>
      </c>
      <c r="F35" s="115">
        <v>17.5</v>
      </c>
      <c r="G35" s="53" t="s">
        <v>394</v>
      </c>
      <c r="H35" s="274"/>
      <c r="I35" s="356"/>
      <c r="J35" s="275"/>
      <c r="K35" s="358"/>
      <c r="L35" s="358"/>
      <c r="M35" s="358"/>
    </row>
    <row r="36" spans="1:13" ht="15" customHeight="1">
      <c r="A36" s="14">
        <v>2001</v>
      </c>
      <c r="B36" s="151">
        <v>577750</v>
      </c>
      <c r="C36" s="150">
        <v>746182</v>
      </c>
      <c r="D36" s="150">
        <v>17934</v>
      </c>
      <c r="E36" s="229">
        <v>14003</v>
      </c>
      <c r="F36" s="115">
        <v>16</v>
      </c>
      <c r="G36" s="53" t="s">
        <v>394</v>
      </c>
      <c r="H36" s="274"/>
      <c r="I36" s="356"/>
      <c r="J36" s="275"/>
      <c r="K36" s="358"/>
      <c r="L36" s="358"/>
      <c r="M36" s="358"/>
    </row>
    <row r="37" spans="1:13" ht="15" customHeight="1">
      <c r="A37" s="14">
        <v>2002</v>
      </c>
      <c r="B37" s="151">
        <v>627375</v>
      </c>
      <c r="C37" s="150">
        <v>821654</v>
      </c>
      <c r="D37" s="150">
        <v>35206</v>
      </c>
      <c r="E37" s="229">
        <v>28489</v>
      </c>
      <c r="F37" s="115">
        <v>11.75</v>
      </c>
      <c r="G37" s="53" t="s">
        <v>394</v>
      </c>
      <c r="H37" s="274"/>
      <c r="I37" s="356"/>
      <c r="J37" s="275"/>
      <c r="K37" s="358"/>
      <c r="L37" s="358"/>
      <c r="M37" s="358"/>
    </row>
    <row r="38" spans="1:13" ht="15" customHeight="1">
      <c r="A38" s="14">
        <v>2003</v>
      </c>
      <c r="B38" s="151">
        <v>721481</v>
      </c>
      <c r="C38" s="150">
        <v>868068</v>
      </c>
      <c r="D38" s="150">
        <v>130718</v>
      </c>
      <c r="E38" s="229">
        <v>91555</v>
      </c>
      <c r="F38" s="115">
        <v>12.5</v>
      </c>
      <c r="G38" s="53" t="s">
        <v>394</v>
      </c>
      <c r="H38" s="274"/>
      <c r="I38" s="356"/>
      <c r="J38" s="275"/>
      <c r="K38" s="358"/>
      <c r="L38" s="358"/>
      <c r="M38" s="358"/>
    </row>
    <row r="39" spans="1:13" ht="15" customHeight="1">
      <c r="A39" s="14">
        <v>2004</v>
      </c>
      <c r="B39" s="151">
        <v>835475</v>
      </c>
      <c r="C39" s="150">
        <v>2293861</v>
      </c>
      <c r="D39" s="150">
        <v>256909</v>
      </c>
      <c r="E39" s="229">
        <v>285527</v>
      </c>
      <c r="F39" s="115">
        <v>9.5</v>
      </c>
      <c r="G39" s="53" t="s">
        <v>394</v>
      </c>
      <c r="H39" s="274"/>
      <c r="I39" s="356"/>
      <c r="J39" s="275"/>
      <c r="K39" s="358"/>
      <c r="L39" s="358"/>
      <c r="M39" s="358"/>
    </row>
    <row r="40" spans="1:13" ht="15" customHeight="1">
      <c r="A40" s="14">
        <v>2005</v>
      </c>
      <c r="B40" s="151">
        <v>951250</v>
      </c>
      <c r="C40" s="150">
        <v>4438063</v>
      </c>
      <c r="D40" s="150">
        <v>813453</v>
      </c>
      <c r="E40" s="229">
        <v>2058351</v>
      </c>
      <c r="F40" s="115">
        <v>9.3125</v>
      </c>
      <c r="G40" s="53" t="s">
        <v>394</v>
      </c>
      <c r="H40" s="274"/>
      <c r="I40" s="356"/>
      <c r="J40" s="275"/>
      <c r="K40" s="358"/>
      <c r="L40" s="358"/>
      <c r="M40" s="358"/>
    </row>
    <row r="41" spans="1:13" ht="15" customHeight="1">
      <c r="A41" s="14">
        <v>2006</v>
      </c>
      <c r="B41" s="151">
        <v>1065000</v>
      </c>
      <c r="C41" s="150">
        <v>5387948</v>
      </c>
      <c r="D41" s="150">
        <v>649168</v>
      </c>
      <c r="E41" s="229">
        <v>599338</v>
      </c>
      <c r="F41" s="115">
        <v>11.0625</v>
      </c>
      <c r="G41" s="53" t="s">
        <v>394</v>
      </c>
      <c r="H41" s="274"/>
      <c r="I41" s="356"/>
      <c r="J41" s="275"/>
      <c r="K41" s="358"/>
      <c r="L41" s="358"/>
      <c r="M41" s="358"/>
    </row>
    <row r="42" spans="1:13" ht="15" customHeight="1">
      <c r="A42" s="14">
        <v>2007</v>
      </c>
      <c r="B42" s="151">
        <v>1076994.1000000001</v>
      </c>
      <c r="C42" s="150">
        <v>6526415</v>
      </c>
      <c r="D42" s="150">
        <v>689177</v>
      </c>
      <c r="E42" s="229">
        <v>680380</v>
      </c>
      <c r="F42" s="115">
        <v>11.75</v>
      </c>
      <c r="G42" s="53" t="s">
        <v>394</v>
      </c>
      <c r="H42" s="274"/>
      <c r="I42" s="356"/>
      <c r="J42" s="275"/>
      <c r="K42" s="358"/>
      <c r="L42" s="358"/>
      <c r="M42" s="358"/>
    </row>
    <row r="43" spans="1:13" ht="15" customHeight="1">
      <c r="A43" s="14">
        <v>2008</v>
      </c>
      <c r="B43" s="151">
        <v>930000</v>
      </c>
      <c r="C43" s="150">
        <v>8015209</v>
      </c>
      <c r="D43" s="150">
        <v>822083</v>
      </c>
      <c r="E43" s="229">
        <v>650113</v>
      </c>
      <c r="F43" s="115">
        <v>12</v>
      </c>
      <c r="G43" s="53" t="s">
        <v>394</v>
      </c>
      <c r="H43" s="274"/>
      <c r="I43" s="356"/>
      <c r="J43" s="275"/>
      <c r="K43" s="358"/>
      <c r="L43" s="358"/>
      <c r="M43" s="358"/>
    </row>
    <row r="44" spans="1:13" ht="15" customHeight="1">
      <c r="A44" s="14">
        <v>2009</v>
      </c>
      <c r="B44" s="151">
        <v>850000</v>
      </c>
      <c r="C44" s="150">
        <v>9842049</v>
      </c>
      <c r="D44" s="150">
        <v>795034</v>
      </c>
      <c r="E44" s="229">
        <v>727917</v>
      </c>
      <c r="F44" s="115">
        <v>11.625</v>
      </c>
      <c r="G44" s="53" t="s">
        <v>394</v>
      </c>
      <c r="H44" s="274"/>
      <c r="I44" s="356"/>
      <c r="J44" s="275"/>
      <c r="K44" s="358"/>
      <c r="L44" s="358"/>
      <c r="M44" s="358"/>
    </row>
    <row r="45" spans="1:13" ht="15" customHeight="1">
      <c r="A45" s="14">
        <v>2010</v>
      </c>
      <c r="B45" s="151">
        <v>875000</v>
      </c>
      <c r="C45" s="150">
        <v>10695527</v>
      </c>
      <c r="D45" s="150">
        <v>907181</v>
      </c>
      <c r="E45" s="229">
        <v>781781</v>
      </c>
      <c r="F45" s="115">
        <v>9.5</v>
      </c>
      <c r="G45" s="53" t="s">
        <v>394</v>
      </c>
      <c r="H45" s="274"/>
      <c r="I45" s="356"/>
      <c r="J45" s="275"/>
      <c r="K45" s="358"/>
      <c r="L45" s="358"/>
      <c r="M45" s="358"/>
    </row>
    <row r="46" spans="1:13" ht="15" customHeight="1">
      <c r="A46" s="14">
        <v>2011</v>
      </c>
      <c r="B46" s="151">
        <v>1000000</v>
      </c>
      <c r="C46" s="150">
        <v>11605849</v>
      </c>
      <c r="D46" s="150">
        <v>821093</v>
      </c>
      <c r="E46" s="229">
        <v>739750</v>
      </c>
      <c r="F46" s="115">
        <v>8</v>
      </c>
      <c r="G46" s="21">
        <v>3.5</v>
      </c>
      <c r="H46" s="274"/>
      <c r="I46" s="356"/>
      <c r="J46" s="275"/>
      <c r="K46" s="358"/>
      <c r="L46" s="358"/>
      <c r="M46" s="358"/>
    </row>
    <row r="47" spans="1:13" ht="15" customHeight="1">
      <c r="A47" s="14">
        <v>2012</v>
      </c>
      <c r="B47" s="151">
        <v>1000000</v>
      </c>
      <c r="C47" s="150">
        <v>12909325</v>
      </c>
      <c r="D47" s="150">
        <v>851706</v>
      </c>
      <c r="E47" s="229">
        <v>739949</v>
      </c>
      <c r="F47" s="115">
        <v>7.75</v>
      </c>
      <c r="G47" s="21">
        <v>2.5</v>
      </c>
      <c r="H47" s="274"/>
      <c r="I47" s="356"/>
      <c r="J47" s="275"/>
      <c r="K47" s="358"/>
      <c r="L47" s="358"/>
      <c r="M47" s="358"/>
    </row>
    <row r="48" spans="1:13" ht="15" customHeight="1">
      <c r="A48" s="14">
        <v>2013</v>
      </c>
      <c r="B48" s="347">
        <v>1150000</v>
      </c>
      <c r="C48" s="150">
        <v>14101048</v>
      </c>
      <c r="D48" s="150">
        <v>994023</v>
      </c>
      <c r="E48" s="229">
        <v>900048</v>
      </c>
      <c r="F48" s="115">
        <v>7.5</v>
      </c>
      <c r="G48" s="21">
        <v>2.25</v>
      </c>
      <c r="I48" s="356"/>
      <c r="J48" s="275"/>
      <c r="K48" s="358"/>
      <c r="L48" s="358"/>
      <c r="M48" s="358"/>
    </row>
    <row r="49" spans="1:13" s="256" customFormat="1" ht="15" customHeight="1">
      <c r="A49" s="263">
        <v>2014</v>
      </c>
      <c r="B49" s="347">
        <v>1250000</v>
      </c>
      <c r="C49" s="348">
        <v>15728753.000810001</v>
      </c>
      <c r="D49" s="348">
        <v>920816</v>
      </c>
      <c r="E49" s="374">
        <v>1029212.56</v>
      </c>
      <c r="F49" s="115">
        <v>7.5</v>
      </c>
      <c r="G49" s="21">
        <v>2.25</v>
      </c>
      <c r="I49" s="356"/>
      <c r="J49" s="275"/>
      <c r="K49" s="358"/>
      <c r="L49" s="358"/>
      <c r="M49" s="358"/>
    </row>
    <row r="50" spans="1:13" s="256" customFormat="1" ht="15" customHeight="1">
      <c r="A50" s="263">
        <v>2015</v>
      </c>
      <c r="B50" s="347">
        <v>1200000</v>
      </c>
      <c r="C50" s="348">
        <v>17152777</v>
      </c>
      <c r="D50" s="348">
        <v>884529</v>
      </c>
      <c r="E50" s="374">
        <v>1084321</v>
      </c>
      <c r="F50" s="115">
        <v>7.5</v>
      </c>
      <c r="G50" s="23">
        <v>2.75</v>
      </c>
      <c r="H50" s="274"/>
      <c r="I50" s="356"/>
      <c r="J50" s="275"/>
      <c r="K50" s="358"/>
      <c r="L50" s="358"/>
      <c r="M50" s="358"/>
    </row>
    <row r="51" spans="1:13" s="310" customFormat="1" ht="15" customHeight="1">
      <c r="A51" s="384">
        <v>2016</v>
      </c>
      <c r="B51" s="347">
        <v>1250000</v>
      </c>
      <c r="C51" s="348">
        <v>18000117</v>
      </c>
      <c r="D51" s="348">
        <v>781040</v>
      </c>
      <c r="E51" s="374">
        <v>930525</v>
      </c>
      <c r="F51" s="115">
        <v>7.5</v>
      </c>
      <c r="G51" s="21">
        <v>3</v>
      </c>
      <c r="H51" s="274"/>
      <c r="I51" s="356"/>
      <c r="J51" s="275"/>
      <c r="K51" s="358"/>
      <c r="L51" s="358"/>
      <c r="M51" s="358"/>
    </row>
    <row r="52" spans="1:13" s="310" customFormat="1" ht="15" customHeight="1">
      <c r="A52" s="24">
        <v>2017</v>
      </c>
      <c r="B52" s="395" t="s">
        <v>580</v>
      </c>
      <c r="C52" s="375">
        <v>19517796</v>
      </c>
      <c r="D52" s="375">
        <v>1084978</v>
      </c>
      <c r="E52" s="399">
        <v>1344787</v>
      </c>
      <c r="F52" s="116">
        <v>7.5</v>
      </c>
      <c r="G52" s="161">
        <v>3</v>
      </c>
      <c r="H52" s="274"/>
      <c r="I52" s="356"/>
      <c r="J52" s="275"/>
      <c r="K52" s="358"/>
      <c r="L52" s="358"/>
      <c r="M52" s="358"/>
    </row>
    <row r="53" spans="1:13" ht="22.5" customHeight="1">
      <c r="A53" s="298" t="s">
        <v>352</v>
      </c>
      <c r="B53" s="66"/>
      <c r="C53" s="5"/>
      <c r="D53" s="5"/>
      <c r="E53" s="5"/>
      <c r="F53" s="5"/>
      <c r="G53" s="5"/>
      <c r="H53" s="5"/>
      <c r="I53" s="356"/>
    </row>
    <row r="54" spans="1:13" ht="17.25" customHeight="1">
      <c r="A54" s="302" t="s">
        <v>579</v>
      </c>
      <c r="B54" s="66"/>
      <c r="C54" s="5"/>
      <c r="D54" s="5"/>
      <c r="E54" s="5"/>
      <c r="F54" s="5"/>
      <c r="G54" s="5"/>
      <c r="H54" s="5"/>
      <c r="I54" s="356"/>
    </row>
    <row r="55" spans="1:13" ht="14.25" customHeight="1">
      <c r="A55" s="302" t="s">
        <v>584</v>
      </c>
      <c r="B55" s="274"/>
      <c r="C55" s="356"/>
      <c r="D55" s="310"/>
      <c r="E55" s="310"/>
      <c r="I55" s="356"/>
    </row>
    <row r="56" spans="1:13" ht="14.4">
      <c r="A56" s="164"/>
      <c r="B56"/>
      <c r="C56"/>
      <c r="D56"/>
      <c r="E56"/>
      <c r="F56"/>
      <c r="G56"/>
      <c r="H56"/>
      <c r="I56"/>
    </row>
    <row r="57" spans="1:13" ht="14.4">
      <c r="A57" s="164"/>
      <c r="B57"/>
      <c r="C57"/>
      <c r="D57"/>
      <c r="E57"/>
      <c r="F57"/>
      <c r="G57"/>
      <c r="H57"/>
      <c r="I57"/>
    </row>
    <row r="58" spans="1:13" ht="14.4">
      <c r="A58" s="227"/>
      <c r="B58"/>
      <c r="C58"/>
      <c r="D58"/>
      <c r="E58"/>
      <c r="F58"/>
      <c r="G58"/>
      <c r="H58"/>
      <c r="I58"/>
    </row>
    <row r="59" spans="1:13" ht="14.4">
      <c r="A59" s="227"/>
      <c r="B59"/>
      <c r="C59"/>
      <c r="D59"/>
      <c r="E59"/>
      <c r="F59"/>
      <c r="G59"/>
      <c r="H59"/>
      <c r="I59"/>
    </row>
    <row r="60" spans="1:13" ht="14.4">
      <c r="A60" s="227" t="s">
        <v>437</v>
      </c>
      <c r="B60"/>
      <c r="C60"/>
      <c r="D60"/>
      <c r="E60"/>
      <c r="F60"/>
      <c r="G60"/>
      <c r="H60"/>
      <c r="I60"/>
    </row>
    <row r="61" spans="1:13" ht="14.4">
      <c r="A61" s="228"/>
      <c r="B61"/>
      <c r="C61"/>
      <c r="D61"/>
      <c r="E61"/>
      <c r="F61"/>
      <c r="G61"/>
      <c r="H61"/>
      <c r="I61"/>
    </row>
    <row r="62" spans="1:13">
      <c r="B62" s="275"/>
      <c r="C62" s="275"/>
      <c r="D62" s="275"/>
      <c r="E62" s="275"/>
      <c r="F62" s="275"/>
      <c r="G62" s="275"/>
    </row>
    <row r="63" spans="1:13">
      <c r="B63" s="275"/>
      <c r="C63" s="275"/>
      <c r="D63" s="275"/>
      <c r="E63" s="275"/>
      <c r="F63" s="275"/>
      <c r="G63" s="275"/>
    </row>
    <row r="64" spans="1:13">
      <c r="A64" s="164"/>
      <c r="B64" s="275"/>
      <c r="C64" s="275"/>
      <c r="D64" s="275"/>
      <c r="E64" s="275"/>
      <c r="F64" s="275"/>
      <c r="G64" s="275"/>
      <c r="H64" s="5"/>
    </row>
    <row r="65" spans="1:8">
      <c r="A65" s="164"/>
      <c r="B65" s="275"/>
      <c r="C65" s="275"/>
      <c r="D65" s="275"/>
      <c r="E65" s="275"/>
      <c r="F65" s="275"/>
      <c r="G65" s="275"/>
      <c r="H65" s="5"/>
    </row>
    <row r="66" spans="1:8">
      <c r="A66" s="164"/>
      <c r="B66" s="275"/>
      <c r="C66" s="275"/>
      <c r="D66" s="275"/>
      <c r="E66" s="275"/>
      <c r="F66" s="275"/>
      <c r="G66" s="275"/>
      <c r="H66" s="5"/>
    </row>
    <row r="67" spans="1:8">
      <c r="A67" s="164"/>
      <c r="B67" s="7"/>
      <c r="C67" s="5"/>
      <c r="D67" s="5"/>
      <c r="E67" s="5"/>
      <c r="F67" s="5"/>
      <c r="G67" s="5"/>
      <c r="H67" s="5"/>
    </row>
    <row r="68" spans="1:8">
      <c r="A68" s="164"/>
      <c r="B68" s="7"/>
      <c r="C68" s="5"/>
      <c r="D68" s="5"/>
      <c r="E68" s="5"/>
      <c r="F68" s="5"/>
      <c r="G68" s="5"/>
      <c r="H68" s="5"/>
    </row>
    <row r="69" spans="1:8">
      <c r="A69" s="164"/>
      <c r="B69" s="7"/>
      <c r="C69" s="5"/>
      <c r="D69" s="5"/>
      <c r="E69" s="5"/>
      <c r="F69" s="5"/>
      <c r="G69" s="5"/>
      <c r="H69" s="5"/>
    </row>
    <row r="70" spans="1:8">
      <c r="A70" s="164"/>
      <c r="B70" s="7"/>
      <c r="C70" s="5"/>
      <c r="D70" s="5"/>
      <c r="E70" s="5"/>
      <c r="F70" s="5"/>
      <c r="G70" s="5"/>
      <c r="H70" s="5"/>
    </row>
    <row r="71" spans="1:8">
      <c r="A71" s="48"/>
      <c r="B71" s="7"/>
      <c r="C71" s="5"/>
      <c r="D71" s="5"/>
      <c r="E71" s="5"/>
      <c r="F71" s="5"/>
      <c r="G71" s="5"/>
      <c r="H71" s="5"/>
    </row>
    <row r="72" spans="1:8">
      <c r="A72" s="48"/>
      <c r="B72" s="7"/>
      <c r="C72" s="5"/>
      <c r="D72" s="5"/>
      <c r="E72" s="5"/>
      <c r="F72" s="5"/>
      <c r="G72" s="5"/>
      <c r="H72" s="5"/>
    </row>
    <row r="73" spans="1:8">
      <c r="A73" s="48"/>
      <c r="B73" s="7"/>
      <c r="C73" s="5"/>
      <c r="D73" s="5"/>
      <c r="E73" s="5"/>
      <c r="F73" s="5"/>
      <c r="G73" s="5"/>
      <c r="H73" s="5"/>
    </row>
    <row r="74" spans="1:8">
      <c r="A74" s="164"/>
      <c r="B74" s="7"/>
      <c r="C74" s="5"/>
      <c r="D74" s="5"/>
      <c r="E74" s="5"/>
      <c r="F74" s="5"/>
      <c r="G74" s="5"/>
      <c r="H74" s="5"/>
    </row>
    <row r="75" spans="1:8">
      <c r="A75" s="48"/>
      <c r="B75" s="7"/>
    </row>
    <row r="76" spans="1:8">
      <c r="A76" s="48"/>
      <c r="B76" s="7"/>
    </row>
    <row r="77" spans="1:8">
      <c r="A77" s="48"/>
      <c r="B77" s="7"/>
    </row>
    <row r="78" spans="1:8">
      <c r="A78" s="48"/>
      <c r="B78" s="7"/>
    </row>
    <row r="79" spans="1:8">
      <c r="A79" s="164"/>
      <c r="B79" s="7"/>
    </row>
    <row r="80" spans="1:8">
      <c r="A80" s="164"/>
      <c r="B80" s="7"/>
    </row>
    <row r="81" spans="1:2">
      <c r="A81" s="164"/>
      <c r="B81" s="7"/>
    </row>
    <row r="82" spans="1:2">
      <c r="A82" s="164"/>
      <c r="B82" s="7"/>
    </row>
    <row r="83" spans="1:2">
      <c r="A83" s="164"/>
      <c r="B83" s="7"/>
    </row>
    <row r="84" spans="1:2">
      <c r="A84" s="164"/>
      <c r="B84" s="7"/>
    </row>
    <row r="85" spans="1:2">
      <c r="A85" s="164"/>
      <c r="B85" s="7"/>
    </row>
    <row r="86" spans="1:2">
      <c r="A86" s="164"/>
      <c r="B86" s="7"/>
    </row>
    <row r="87" spans="1:2">
      <c r="A87" s="164"/>
      <c r="B87" s="7"/>
    </row>
    <row r="88" spans="1:2">
      <c r="A88" s="164"/>
      <c r="B88" s="7"/>
    </row>
    <row r="89" spans="1:2">
      <c r="A89" s="164"/>
    </row>
    <row r="90" spans="1:2">
      <c r="A90" s="164"/>
    </row>
    <row r="91" spans="1:2">
      <c r="A91" s="164"/>
    </row>
    <row r="92" spans="1:2">
      <c r="A92" s="164"/>
    </row>
    <row r="93" spans="1:2">
      <c r="A93" s="164"/>
    </row>
    <row r="94" spans="1:2">
      <c r="A94" s="164"/>
    </row>
    <row r="95" spans="1:2">
      <c r="A95" s="164"/>
    </row>
    <row r="96" spans="1:2">
      <c r="A96" s="164"/>
    </row>
    <row r="97" spans="1:1">
      <c r="A97" s="164"/>
    </row>
    <row r="98" spans="1:1">
      <c r="A98" s="164"/>
    </row>
    <row r="99" spans="1:1">
      <c r="A99" s="164"/>
    </row>
    <row r="100" spans="1:1">
      <c r="A100" s="164"/>
    </row>
    <row r="101" spans="1:1">
      <c r="A101" s="164"/>
    </row>
    <row r="102" spans="1:1">
      <c r="A102" s="164"/>
    </row>
    <row r="103" spans="1:1">
      <c r="A103" s="164"/>
    </row>
    <row r="104" spans="1:1">
      <c r="A104" s="164"/>
    </row>
    <row r="105" spans="1:1">
      <c r="A105" s="164"/>
    </row>
    <row r="106" spans="1:1">
      <c r="A106" s="164"/>
    </row>
    <row r="107" spans="1:1">
      <c r="A107" s="164"/>
    </row>
    <row r="108" spans="1:1">
      <c r="A108" s="164"/>
    </row>
    <row r="109" spans="1:1">
      <c r="A109" s="164"/>
    </row>
    <row r="110" spans="1:1">
      <c r="A110" s="164"/>
    </row>
    <row r="111" spans="1:1">
      <c r="A111" s="164"/>
    </row>
    <row r="112" spans="1:1">
      <c r="A112" s="164"/>
    </row>
    <row r="113" spans="1:1">
      <c r="A113" s="164"/>
    </row>
    <row r="114" spans="1:1">
      <c r="A114" s="164"/>
    </row>
    <row r="115" spans="1:1">
      <c r="A115" s="164"/>
    </row>
    <row r="116" spans="1:1">
      <c r="A116" s="164"/>
    </row>
    <row r="117" spans="1:1">
      <c r="A117" s="164"/>
    </row>
    <row r="118" spans="1:1">
      <c r="A118" s="48"/>
    </row>
    <row r="119" spans="1:1">
      <c r="A119" s="164"/>
    </row>
    <row r="120" spans="1:1">
      <c r="A120" s="164"/>
    </row>
    <row r="121" spans="1:1">
      <c r="A121" s="164"/>
    </row>
    <row r="122" spans="1:1">
      <c r="A122" s="164"/>
    </row>
    <row r="123" spans="1:1">
      <c r="A123" s="164"/>
    </row>
    <row r="124" spans="1:1">
      <c r="A124" s="48"/>
    </row>
    <row r="125" spans="1:1">
      <c r="A125" s="48"/>
    </row>
    <row r="126" spans="1:1">
      <c r="A126" s="48"/>
    </row>
    <row r="127" spans="1:1">
      <c r="A127" s="48"/>
    </row>
    <row r="128" spans="1:1">
      <c r="A128" s="48"/>
    </row>
    <row r="129" spans="1:1">
      <c r="A129" s="48"/>
    </row>
    <row r="130" spans="1:1">
      <c r="A130" s="164"/>
    </row>
    <row r="131" spans="1:1">
      <c r="A131" s="164"/>
    </row>
    <row r="132" spans="1:1">
      <c r="A132" s="164"/>
    </row>
    <row r="133" spans="1:1">
      <c r="A133" s="164"/>
    </row>
    <row r="134" spans="1:1">
      <c r="A134" s="164"/>
    </row>
    <row r="135" spans="1:1">
      <c r="A135" s="164"/>
    </row>
    <row r="136" spans="1:1">
      <c r="A136" s="164"/>
    </row>
    <row r="137" spans="1:1">
      <c r="A137" s="164"/>
    </row>
    <row r="138" spans="1:1">
      <c r="A138" s="164"/>
    </row>
    <row r="139" spans="1:1">
      <c r="A139" s="8"/>
    </row>
    <row r="140" spans="1:1">
      <c r="A140" s="52"/>
    </row>
    <row r="141" spans="1:1">
      <c r="A141" s="52"/>
    </row>
    <row r="142" spans="1:1">
      <c r="A142" s="52"/>
    </row>
    <row r="143" spans="1:1">
      <c r="A143" s="52"/>
    </row>
    <row r="144" spans="1:1">
      <c r="A144" s="52"/>
    </row>
    <row r="145" spans="1:1">
      <c r="A145" s="52"/>
    </row>
    <row r="146" spans="1:1">
      <c r="A146" s="52"/>
    </row>
    <row r="147" spans="1:1">
      <c r="A147" s="52"/>
    </row>
    <row r="148" spans="1:1">
      <c r="A148" s="52"/>
    </row>
    <row r="149" spans="1:1">
      <c r="A149" s="52"/>
    </row>
    <row r="150" spans="1:1">
      <c r="A150" s="51"/>
    </row>
    <row r="151" spans="1:1">
      <c r="A151" s="51"/>
    </row>
    <row r="152" spans="1:1">
      <c r="A152" s="51"/>
    </row>
    <row r="153" spans="1:1">
      <c r="A153" s="51"/>
    </row>
    <row r="154" spans="1:1">
      <c r="A154" s="51"/>
    </row>
    <row r="155" spans="1:1">
      <c r="A155" s="51"/>
    </row>
    <row r="156" spans="1:1">
      <c r="A156" s="51"/>
    </row>
    <row r="157" spans="1:1">
      <c r="A157" s="51"/>
    </row>
    <row r="158" spans="1:1">
      <c r="A158" s="51"/>
    </row>
    <row r="159" spans="1:1">
      <c r="A159" s="51"/>
    </row>
    <row r="165" spans="1:1">
      <c r="A165" s="51"/>
    </row>
    <row r="176" spans="1:1">
      <c r="A176" s="51"/>
    </row>
    <row r="177" spans="1:1">
      <c r="A177" s="51"/>
    </row>
    <row r="178" spans="1:1">
      <c r="A178" s="51"/>
    </row>
    <row r="179" spans="1:1">
      <c r="A179" s="51"/>
    </row>
    <row r="180" spans="1:1">
      <c r="A180" s="51"/>
    </row>
    <row r="182" spans="1:1">
      <c r="A182" s="51"/>
    </row>
    <row r="183" spans="1:1">
      <c r="A183" s="51"/>
    </row>
    <row r="188" spans="1:1">
      <c r="A188" s="51"/>
    </row>
    <row r="189" spans="1:1">
      <c r="A189" s="51"/>
    </row>
    <row r="190" spans="1:1">
      <c r="A190" s="51"/>
    </row>
    <row r="191" spans="1:1">
      <c r="A191" s="51"/>
    </row>
    <row r="192" spans="1:1">
      <c r="A192" s="51"/>
    </row>
    <row r="193" spans="1:1">
      <c r="A193" s="51"/>
    </row>
    <row r="194" spans="1:1">
      <c r="A194" s="51"/>
    </row>
    <row r="195" spans="1:1">
      <c r="A195" s="51"/>
    </row>
  </sheetData>
  <customSheetViews>
    <customSheetView guid="{BCE7549A-454A-4A8A-98C7-4BDEDB358CFF}">
      <pane xSplit="1" ySplit="5" topLeftCell="B43" activePane="bottomRight" state="frozen"/>
      <selection pane="bottomRight" activeCell="H50" sqref="H50"/>
      <pageMargins left="0.7" right="0.7" top="0.75" bottom="0.75" header="0.3" footer="0.3"/>
      <pageSetup orientation="portrait" r:id="rId1"/>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2"/>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3"/>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4"/>
    </customSheetView>
    <customSheetView guid="{30086DB4-D90C-4D70-9492-85B1025334FC}" scale="130" topLeftCell="A25">
      <selection activeCell="E10" sqref="E10"/>
      <pageMargins left="0.7" right="0.7" top="0.75" bottom="0.75" header="0.3" footer="0.3"/>
      <pageSetup orientation="portrait" r:id="rId5"/>
    </customSheetView>
    <customSheetView guid="{13432D8E-FBC6-4230-A66E-1E41DE97A151}" scale="130" topLeftCell="A25">
      <selection activeCell="E10" sqref="E10"/>
      <pageMargins left="0.7" right="0.7" top="0.75" bottom="0.75" header="0.3" footer="0.3"/>
      <pageSetup orientation="portrait" r:id="rId6"/>
    </customSheetView>
    <customSheetView guid="{CAA7D209-B0AE-461A-870B-4AEAF26B6763}">
      <selection activeCell="B25" sqref="B25"/>
      <pageMargins left="0.7" right="0.7" top="0.75" bottom="0.75" header="0.3" footer="0.3"/>
      <pageSetup orientation="portrait" r:id="rId7"/>
    </customSheetView>
    <customSheetView guid="{53F4D6EC-12E1-4DB1-BD94-F556067D5E0D}" scale="130" topLeftCell="A25">
      <selection activeCell="E10" sqref="E10"/>
      <pageMargins left="0.7" right="0.7" top="0.75" bottom="0.75" header="0.3" footer="0.3"/>
      <pageSetup orientation="portrait" r:id="rId8"/>
    </customSheetView>
    <customSheetView guid="{A661CDB9-E548-449D-9B1F-818C0586C1FA}" scale="130" topLeftCell="A25">
      <selection activeCell="E10" sqref="E10"/>
      <pageMargins left="0.7" right="0.7" top="0.75" bottom="0.75" header="0.3" footer="0.3"/>
      <pageSetup orientation="portrait" r:id="rId9"/>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0"/>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1"/>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2"/>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4"/>
    </customSheetView>
    <customSheetView guid="{D3FE92BD-39BB-4D6C-950E-40B1D101AEA4}">
      <pane xSplit="1" ySplit="5" topLeftCell="B28" activePane="bottomRight" state="frozen"/>
      <selection pane="bottomRight" activeCell="A51" sqref="A51:XFD51"/>
      <pageMargins left="0.7" right="0.7" top="0.75" bottom="0.75" header="0.3" footer="0.3"/>
      <pageSetup orientation="portrait" r:id="rId15"/>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6"/>
    </customSheetView>
  </customSheetViews>
  <mergeCells count="7">
    <mergeCell ref="C4:E4"/>
    <mergeCell ref="A1:G1"/>
    <mergeCell ref="A2:G2"/>
    <mergeCell ref="B4:B5"/>
    <mergeCell ref="A4:A5"/>
    <mergeCell ref="F4:F5"/>
    <mergeCell ref="G4:G5"/>
  </mergeCells>
  <pageMargins left="0.7" right="0.7" top="0.75" bottom="0.75" header="0.3" footer="0.3"/>
  <pageSetup orientation="portrait"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7"/>
  <sheetViews>
    <sheetView zoomScaleNormal="100" workbookViewId="0">
      <pane xSplit="1" ySplit="5" topLeftCell="B6" activePane="bottomRight" state="frozen"/>
      <selection pane="topRight" activeCell="B1" sqref="B1"/>
      <selection pane="bottomLeft" activeCell="A6" sqref="A6"/>
      <selection pane="bottomRight" activeCell="E28" sqref="E28"/>
    </sheetView>
  </sheetViews>
  <sheetFormatPr defaultColWidth="8.88671875" defaultRowHeight="14.4"/>
  <cols>
    <col min="1" max="1" width="35.6640625" style="1" customWidth="1"/>
    <col min="2" max="22" width="13.33203125" style="1" customWidth="1"/>
    <col min="23" max="24" width="13.6640625" style="1" bestFit="1" customWidth="1"/>
    <col min="25" max="25" width="13.6640625" style="284" bestFit="1" customWidth="1"/>
    <col min="26" max="26" width="13.6640625" style="256" bestFit="1" customWidth="1"/>
    <col min="27" max="27" width="13.6640625" style="1" customWidth="1"/>
    <col min="28" max="28" width="13.6640625" style="310" customWidth="1"/>
    <col min="35" max="16384" width="8.88671875" style="1"/>
  </cols>
  <sheetData>
    <row r="1" spans="1:42" s="106" customFormat="1" ht="20.25" customHeight="1">
      <c r="A1" s="65" t="s">
        <v>429</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c r="AD1"/>
      <c r="AE1"/>
      <c r="AF1"/>
      <c r="AG1"/>
      <c r="AH1"/>
    </row>
    <row r="2" spans="1:42" s="106" customFormat="1" ht="15" customHeight="1">
      <c r="A2" s="65" t="s">
        <v>564</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c r="AD2"/>
      <c r="AE2"/>
      <c r="AF2"/>
      <c r="AG2"/>
      <c r="AH2"/>
    </row>
    <row r="3" spans="1:42" s="106" customFormat="1" ht="15" customHeight="1">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c r="AD3"/>
      <c r="AE3"/>
      <c r="AF3"/>
      <c r="AG3"/>
      <c r="AH3"/>
    </row>
    <row r="4" spans="1:42" s="64" customFormat="1" ht="15.75" customHeight="1">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c r="AD4"/>
      <c r="AE4"/>
      <c r="AF4"/>
      <c r="AG4"/>
      <c r="AH4"/>
    </row>
    <row r="5" spans="1:42" s="173" customFormat="1" ht="27.75" customHeight="1">
      <c r="A5" s="231" t="s">
        <v>428</v>
      </c>
      <c r="B5" s="192">
        <v>33603</v>
      </c>
      <c r="C5" s="192">
        <v>33969</v>
      </c>
      <c r="D5" s="192">
        <v>34334</v>
      </c>
      <c r="E5" s="192">
        <v>34699</v>
      </c>
      <c r="F5" s="192">
        <v>35064</v>
      </c>
      <c r="G5" s="192">
        <v>35430</v>
      </c>
      <c r="H5" s="192">
        <v>35795</v>
      </c>
      <c r="I5" s="192">
        <v>36160</v>
      </c>
      <c r="J5" s="192">
        <v>36525</v>
      </c>
      <c r="K5" s="192">
        <v>36891</v>
      </c>
      <c r="L5" s="192">
        <v>37256</v>
      </c>
      <c r="M5" s="192">
        <v>37621</v>
      </c>
      <c r="N5" s="192">
        <v>37986</v>
      </c>
      <c r="O5" s="192">
        <v>38352</v>
      </c>
      <c r="P5" s="192">
        <v>38717</v>
      </c>
      <c r="Q5" s="192">
        <v>39082</v>
      </c>
      <c r="R5" s="192">
        <v>39447</v>
      </c>
      <c r="S5" s="192">
        <v>39813</v>
      </c>
      <c r="T5" s="192">
        <v>40178</v>
      </c>
      <c r="U5" s="192">
        <v>40543</v>
      </c>
      <c r="V5" s="192">
        <v>40908</v>
      </c>
      <c r="W5" s="192">
        <v>41274</v>
      </c>
      <c r="X5" s="192">
        <v>41639</v>
      </c>
      <c r="Y5" s="367">
        <v>41640</v>
      </c>
      <c r="Z5" s="329">
        <v>42006</v>
      </c>
      <c r="AA5" s="339">
        <v>42372</v>
      </c>
      <c r="AB5" s="339">
        <v>42736</v>
      </c>
      <c r="AC5"/>
      <c r="AD5"/>
      <c r="AE5"/>
      <c r="AF5"/>
      <c r="AG5"/>
      <c r="AH5"/>
    </row>
    <row r="6" spans="1:42" s="64" customFormat="1">
      <c r="A6" s="206" t="s">
        <v>432</v>
      </c>
      <c r="B6" s="15"/>
      <c r="C6" s="235"/>
      <c r="D6" s="15"/>
      <c r="E6" s="235"/>
      <c r="F6" s="15"/>
      <c r="G6" s="235"/>
      <c r="H6" s="15"/>
      <c r="I6" s="15"/>
      <c r="J6" s="15"/>
      <c r="K6" s="15"/>
      <c r="L6" s="15"/>
      <c r="M6" s="15"/>
      <c r="N6" s="15"/>
      <c r="O6" s="15"/>
      <c r="P6" s="15"/>
      <c r="Q6" s="15"/>
      <c r="R6" s="15"/>
      <c r="S6" s="15"/>
      <c r="T6" s="15"/>
      <c r="U6" s="15"/>
      <c r="V6" s="15"/>
      <c r="W6" s="15"/>
      <c r="X6" s="15"/>
      <c r="Y6" s="37"/>
      <c r="Z6" s="338"/>
      <c r="AA6" s="15"/>
      <c r="AB6" s="15"/>
      <c r="AC6"/>
      <c r="AD6"/>
      <c r="AE6"/>
      <c r="AF6"/>
      <c r="AG6"/>
      <c r="AH6"/>
      <c r="AI6"/>
      <c r="AJ6"/>
      <c r="AK6"/>
      <c r="AL6"/>
      <c r="AM6"/>
      <c r="AN6"/>
    </row>
    <row r="7" spans="1:42" s="290" customFormat="1">
      <c r="A7" s="287" t="s">
        <v>430</v>
      </c>
      <c r="B7" s="288">
        <v>327</v>
      </c>
      <c r="C7" s="288">
        <v>221</v>
      </c>
      <c r="D7" s="288">
        <v>335</v>
      </c>
      <c r="E7" s="288">
        <v>185</v>
      </c>
      <c r="F7" s="288">
        <v>190</v>
      </c>
      <c r="G7" s="288">
        <v>152</v>
      </c>
      <c r="H7" s="288">
        <v>285</v>
      </c>
      <c r="I7" s="288">
        <v>26</v>
      </c>
      <c r="J7" s="288">
        <v>98</v>
      </c>
      <c r="K7" s="288">
        <v>388</v>
      </c>
      <c r="L7" s="288">
        <v>73</v>
      </c>
      <c r="M7" s="288">
        <v>70</v>
      </c>
      <c r="N7" s="288">
        <v>192</v>
      </c>
      <c r="O7" s="288">
        <v>194</v>
      </c>
      <c r="P7" s="288">
        <v>221</v>
      </c>
      <c r="Q7" s="288">
        <v>178</v>
      </c>
      <c r="R7" s="288">
        <v>151</v>
      </c>
      <c r="S7" s="288">
        <v>151</v>
      </c>
      <c r="T7" s="288">
        <v>97</v>
      </c>
      <c r="U7" s="288">
        <v>129</v>
      </c>
      <c r="V7" s="288">
        <v>88</v>
      </c>
      <c r="W7" s="288">
        <v>116</v>
      </c>
      <c r="X7" s="288">
        <v>126</v>
      </c>
      <c r="Y7" s="289">
        <v>35</v>
      </c>
      <c r="Z7" s="330">
        <v>33</v>
      </c>
      <c r="AA7" s="289">
        <v>31</v>
      </c>
      <c r="AB7" s="289">
        <v>31</v>
      </c>
      <c r="AC7"/>
      <c r="AD7"/>
      <c r="AE7"/>
      <c r="AF7"/>
      <c r="AG7"/>
      <c r="AH7"/>
      <c r="AI7"/>
      <c r="AJ7"/>
      <c r="AK7" s="396"/>
      <c r="AL7" s="396"/>
      <c r="AM7" s="396"/>
      <c r="AN7" s="396"/>
      <c r="AO7" s="396"/>
      <c r="AP7" s="396"/>
    </row>
    <row r="8" spans="1:42" s="64" customFormat="1">
      <c r="A8" s="232" t="s">
        <v>431</v>
      </c>
      <c r="B8" s="236">
        <v>14385</v>
      </c>
      <c r="C8" s="236">
        <v>6936</v>
      </c>
      <c r="D8" s="236">
        <v>14719</v>
      </c>
      <c r="E8" s="236">
        <v>8054</v>
      </c>
      <c r="F8" s="236">
        <v>8683</v>
      </c>
      <c r="G8" s="236">
        <v>6711</v>
      </c>
      <c r="H8" s="236">
        <v>8970</v>
      </c>
      <c r="I8" s="236">
        <v>1159</v>
      </c>
      <c r="J8" s="236">
        <v>7966</v>
      </c>
      <c r="K8" s="236">
        <v>12583</v>
      </c>
      <c r="L8" s="236">
        <v>4765</v>
      </c>
      <c r="M8" s="236">
        <v>6230</v>
      </c>
      <c r="N8" s="236">
        <v>26299</v>
      </c>
      <c r="O8" s="236">
        <v>27543</v>
      </c>
      <c r="P8" s="236">
        <v>104671</v>
      </c>
      <c r="Q8" s="236">
        <v>68922</v>
      </c>
      <c r="R8" s="236">
        <v>65025</v>
      </c>
      <c r="S8" s="236">
        <v>58209</v>
      </c>
      <c r="T8" s="236">
        <v>41399</v>
      </c>
      <c r="U8" s="236">
        <v>62005</v>
      </c>
      <c r="V8" s="236">
        <v>41813</v>
      </c>
      <c r="W8" s="236">
        <v>62959</v>
      </c>
      <c r="X8" s="236">
        <v>71081</v>
      </c>
      <c r="Y8" s="237">
        <v>33601</v>
      </c>
      <c r="Z8" s="331">
        <v>21659</v>
      </c>
      <c r="AA8" s="237">
        <v>19062</v>
      </c>
      <c r="AB8" s="237">
        <v>21031</v>
      </c>
      <c r="AC8"/>
      <c r="AD8"/>
      <c r="AE8"/>
      <c r="AF8"/>
      <c r="AG8"/>
      <c r="AH8"/>
      <c r="AI8"/>
      <c r="AJ8"/>
      <c r="AK8" s="396"/>
      <c r="AL8" s="396"/>
      <c r="AM8" s="396"/>
      <c r="AN8" s="396"/>
      <c r="AO8" s="396"/>
      <c r="AP8" s="396"/>
    </row>
    <row r="9" spans="1:42" s="64" customFormat="1">
      <c r="A9" s="206" t="s">
        <v>434</v>
      </c>
      <c r="B9" s="236"/>
      <c r="C9" s="236"/>
      <c r="D9" s="236"/>
      <c r="E9" s="236"/>
      <c r="F9" s="236"/>
      <c r="G9" s="236"/>
      <c r="H9" s="236"/>
      <c r="I9" s="236"/>
      <c r="J9" s="236"/>
      <c r="K9" s="236"/>
      <c r="L9" s="236"/>
      <c r="M9" s="236"/>
      <c r="N9" s="236"/>
      <c r="O9" s="236"/>
      <c r="P9" s="236"/>
      <c r="Q9" s="236"/>
      <c r="R9" s="236"/>
      <c r="S9" s="236"/>
      <c r="T9" s="236"/>
      <c r="U9" s="236"/>
      <c r="V9" s="236"/>
      <c r="W9" s="236"/>
      <c r="X9" s="236"/>
      <c r="Y9" s="237"/>
      <c r="Z9" s="331"/>
      <c r="AA9" s="237"/>
      <c r="AB9" s="237"/>
      <c r="AC9"/>
      <c r="AD9"/>
      <c r="AE9"/>
      <c r="AF9"/>
      <c r="AG9"/>
      <c r="AH9"/>
      <c r="AI9"/>
      <c r="AJ9"/>
      <c r="AK9" s="396"/>
      <c r="AL9" s="396"/>
      <c r="AM9" s="396"/>
      <c r="AN9" s="396"/>
      <c r="AO9" s="396"/>
      <c r="AP9" s="396"/>
    </row>
    <row r="10" spans="1:42" s="290" customFormat="1">
      <c r="A10" s="287" t="s">
        <v>430</v>
      </c>
      <c r="B10" s="288">
        <v>38</v>
      </c>
      <c r="C10" s="288">
        <v>47</v>
      </c>
      <c r="D10" s="288">
        <v>36</v>
      </c>
      <c r="E10" s="288">
        <v>20</v>
      </c>
      <c r="F10" s="288">
        <v>24</v>
      </c>
      <c r="G10" s="288">
        <v>16</v>
      </c>
      <c r="H10" s="288">
        <v>24</v>
      </c>
      <c r="I10" s="288">
        <v>3</v>
      </c>
      <c r="J10" s="288">
        <v>8</v>
      </c>
      <c r="K10" s="288">
        <v>21</v>
      </c>
      <c r="L10" s="288">
        <v>26</v>
      </c>
      <c r="M10" s="288">
        <v>16</v>
      </c>
      <c r="N10" s="288">
        <v>69</v>
      </c>
      <c r="O10" s="288">
        <v>90</v>
      </c>
      <c r="P10" s="288">
        <v>198</v>
      </c>
      <c r="Q10" s="288">
        <v>125</v>
      </c>
      <c r="R10" s="288">
        <v>136</v>
      </c>
      <c r="S10" s="288">
        <v>105</v>
      </c>
      <c r="T10" s="288">
        <v>94</v>
      </c>
      <c r="U10" s="288">
        <v>146</v>
      </c>
      <c r="V10" s="288">
        <v>130</v>
      </c>
      <c r="W10" s="288">
        <v>183</v>
      </c>
      <c r="X10" s="288">
        <v>130</v>
      </c>
      <c r="Y10" s="289">
        <v>172</v>
      </c>
      <c r="Z10" s="330">
        <v>121</v>
      </c>
      <c r="AA10" s="289">
        <v>132</v>
      </c>
      <c r="AB10" s="289">
        <v>125</v>
      </c>
      <c r="AC10"/>
      <c r="AD10"/>
      <c r="AE10"/>
      <c r="AF10"/>
      <c r="AG10"/>
      <c r="AH10"/>
      <c r="AI10"/>
      <c r="AJ10"/>
      <c r="AK10" s="396"/>
      <c r="AL10" s="396"/>
      <c r="AM10" s="396"/>
      <c r="AN10" s="396"/>
      <c r="AO10" s="396"/>
      <c r="AP10" s="396"/>
    </row>
    <row r="11" spans="1:42" s="64" customFormat="1">
      <c r="A11" s="232" t="s">
        <v>431</v>
      </c>
      <c r="B11" s="236">
        <v>7527</v>
      </c>
      <c r="C11" s="236">
        <v>6067</v>
      </c>
      <c r="D11" s="236">
        <v>3828</v>
      </c>
      <c r="E11" s="236">
        <v>2966</v>
      </c>
      <c r="F11" s="236">
        <v>3011</v>
      </c>
      <c r="G11" s="236">
        <v>3657</v>
      </c>
      <c r="H11" s="236">
        <v>4100</v>
      </c>
      <c r="I11" s="236">
        <v>196</v>
      </c>
      <c r="J11" s="236">
        <v>1599</v>
      </c>
      <c r="K11" s="236">
        <v>2438</v>
      </c>
      <c r="L11" s="236">
        <v>3598</v>
      </c>
      <c r="M11" s="236">
        <v>3813</v>
      </c>
      <c r="N11" s="236">
        <v>21310</v>
      </c>
      <c r="O11" s="236">
        <v>37762</v>
      </c>
      <c r="P11" s="236">
        <v>237736</v>
      </c>
      <c r="Q11" s="236">
        <v>91639</v>
      </c>
      <c r="R11" s="236">
        <v>91106</v>
      </c>
      <c r="S11" s="236">
        <v>95790</v>
      </c>
      <c r="T11" s="236">
        <v>87496</v>
      </c>
      <c r="U11" s="236">
        <v>125716</v>
      </c>
      <c r="V11" s="236">
        <v>118480</v>
      </c>
      <c r="W11" s="236">
        <v>123713</v>
      </c>
      <c r="X11" s="236">
        <v>151692</v>
      </c>
      <c r="Y11" s="237">
        <v>205156</v>
      </c>
      <c r="Z11" s="331">
        <v>159132</v>
      </c>
      <c r="AA11" s="237">
        <v>169364</v>
      </c>
      <c r="AB11" s="237">
        <v>179703</v>
      </c>
      <c r="AC11"/>
      <c r="AD11"/>
      <c r="AE11"/>
      <c r="AF11"/>
      <c r="AG11"/>
      <c r="AH11"/>
      <c r="AI11"/>
      <c r="AJ11"/>
      <c r="AK11" s="396"/>
      <c r="AL11" s="396"/>
      <c r="AM11" s="396"/>
      <c r="AN11" s="396"/>
      <c r="AO11" s="396"/>
      <c r="AP11" s="396"/>
    </row>
    <row r="12" spans="1:42" s="64" customFormat="1">
      <c r="A12" s="206" t="s">
        <v>435</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332"/>
      <c r="AA12" s="236"/>
      <c r="AB12" s="236"/>
      <c r="AC12"/>
      <c r="AD12"/>
      <c r="AE12"/>
      <c r="AF12"/>
      <c r="AG12"/>
      <c r="AH12"/>
      <c r="AI12"/>
      <c r="AJ12"/>
      <c r="AK12" s="396"/>
      <c r="AL12" s="396"/>
      <c r="AM12" s="396"/>
      <c r="AN12" s="396"/>
      <c r="AO12" s="396"/>
      <c r="AP12" s="396"/>
    </row>
    <row r="13" spans="1:42" s="290" customFormat="1">
      <c r="A13" s="287" t="s">
        <v>430</v>
      </c>
      <c r="B13" s="288">
        <v>49</v>
      </c>
      <c r="C13" s="288">
        <v>46</v>
      </c>
      <c r="D13" s="288">
        <v>30</v>
      </c>
      <c r="E13" s="288">
        <v>24</v>
      </c>
      <c r="F13" s="288">
        <v>41</v>
      </c>
      <c r="G13" s="288">
        <v>36</v>
      </c>
      <c r="H13" s="288">
        <v>25</v>
      </c>
      <c r="I13" s="288">
        <v>5</v>
      </c>
      <c r="J13" s="288">
        <v>17</v>
      </c>
      <c r="K13" s="288">
        <v>35</v>
      </c>
      <c r="L13" s="288">
        <v>28</v>
      </c>
      <c r="M13" s="288">
        <v>20</v>
      </c>
      <c r="N13" s="288">
        <v>72</v>
      </c>
      <c r="O13" s="288">
        <v>126</v>
      </c>
      <c r="P13" s="288">
        <v>176</v>
      </c>
      <c r="Q13" s="288">
        <v>179</v>
      </c>
      <c r="R13" s="288">
        <v>185</v>
      </c>
      <c r="S13" s="288">
        <v>185</v>
      </c>
      <c r="T13" s="288">
        <v>145</v>
      </c>
      <c r="U13" s="288">
        <v>231</v>
      </c>
      <c r="V13" s="288">
        <v>171</v>
      </c>
      <c r="W13" s="288">
        <v>207</v>
      </c>
      <c r="X13" s="288">
        <v>237</v>
      </c>
      <c r="Y13" s="289">
        <v>184</v>
      </c>
      <c r="Z13" s="330">
        <v>120</v>
      </c>
      <c r="AA13" s="289">
        <v>139</v>
      </c>
      <c r="AB13" s="289">
        <v>163</v>
      </c>
      <c r="AC13"/>
      <c r="AD13"/>
      <c r="AE13"/>
      <c r="AF13"/>
      <c r="AG13"/>
      <c r="AH13"/>
      <c r="AI13"/>
      <c r="AJ13"/>
      <c r="AK13" s="396"/>
      <c r="AL13" s="396"/>
      <c r="AM13" s="396"/>
      <c r="AN13" s="396"/>
      <c r="AO13" s="396"/>
      <c r="AP13" s="396"/>
    </row>
    <row r="14" spans="1:42" s="64" customFormat="1">
      <c r="A14" s="232" t="s">
        <v>431</v>
      </c>
      <c r="B14" s="236">
        <v>6457</v>
      </c>
      <c r="C14" s="236">
        <v>6934</v>
      </c>
      <c r="D14" s="236">
        <v>3590</v>
      </c>
      <c r="E14" s="236">
        <v>2575</v>
      </c>
      <c r="F14" s="236">
        <v>5483</v>
      </c>
      <c r="G14" s="236">
        <v>4861</v>
      </c>
      <c r="H14" s="236">
        <v>3284</v>
      </c>
      <c r="I14" s="236">
        <v>573</v>
      </c>
      <c r="J14" s="236">
        <v>3534</v>
      </c>
      <c r="K14" s="236">
        <v>6873</v>
      </c>
      <c r="L14" s="236">
        <v>5736</v>
      </c>
      <c r="M14" s="236">
        <v>5341</v>
      </c>
      <c r="N14" s="236">
        <v>41131</v>
      </c>
      <c r="O14" s="236">
        <v>46816</v>
      </c>
      <c r="P14" s="236">
        <v>160203</v>
      </c>
      <c r="Q14" s="236">
        <v>157434</v>
      </c>
      <c r="R14" s="236">
        <v>167131</v>
      </c>
      <c r="S14" s="236">
        <v>197481</v>
      </c>
      <c r="T14" s="236">
        <v>130115</v>
      </c>
      <c r="U14" s="236">
        <v>216561</v>
      </c>
      <c r="V14" s="236">
        <v>178688</v>
      </c>
      <c r="W14" s="236">
        <v>212290</v>
      </c>
      <c r="X14" s="236">
        <v>284424</v>
      </c>
      <c r="Y14" s="237">
        <v>211218</v>
      </c>
      <c r="Z14" s="331">
        <v>127708</v>
      </c>
      <c r="AA14" s="237">
        <v>160992</v>
      </c>
      <c r="AB14" s="237">
        <v>174064</v>
      </c>
      <c r="AC14"/>
      <c r="AD14"/>
      <c r="AE14"/>
      <c r="AF14"/>
      <c r="AG14"/>
      <c r="AH14"/>
      <c r="AI14"/>
      <c r="AJ14"/>
      <c r="AK14" s="396"/>
      <c r="AL14" s="396"/>
      <c r="AM14" s="396"/>
      <c r="AN14" s="396"/>
      <c r="AO14" s="396"/>
      <c r="AP14" s="396"/>
    </row>
    <row r="15" spans="1:42" s="64" customFormat="1">
      <c r="A15" s="206" t="s">
        <v>436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7"/>
      <c r="Z15" s="332"/>
      <c r="AA15" s="236"/>
      <c r="AB15" s="236"/>
      <c r="AC15"/>
      <c r="AD15"/>
      <c r="AE15"/>
      <c r="AF15"/>
      <c r="AG15"/>
      <c r="AH15"/>
      <c r="AI15"/>
      <c r="AJ15"/>
      <c r="AK15" s="396"/>
      <c r="AL15" s="396"/>
      <c r="AM15" s="396"/>
      <c r="AN15" s="396"/>
      <c r="AO15" s="396"/>
      <c r="AP15" s="396"/>
    </row>
    <row r="16" spans="1:42" s="290" customFormat="1">
      <c r="A16" s="287" t="s">
        <v>430</v>
      </c>
      <c r="B16" s="288">
        <v>100</v>
      </c>
      <c r="C16" s="288">
        <v>58</v>
      </c>
      <c r="D16" s="288">
        <v>230</v>
      </c>
      <c r="E16" s="288">
        <v>212</v>
      </c>
      <c r="F16" s="288">
        <v>63</v>
      </c>
      <c r="G16" s="288">
        <v>37</v>
      </c>
      <c r="H16" s="288">
        <v>31</v>
      </c>
      <c r="I16" s="288">
        <v>3</v>
      </c>
      <c r="J16" s="288">
        <v>15</v>
      </c>
      <c r="K16" s="288">
        <v>37</v>
      </c>
      <c r="L16" s="288">
        <v>7</v>
      </c>
      <c r="M16" s="288">
        <v>40</v>
      </c>
      <c r="N16" s="288">
        <v>74</v>
      </c>
      <c r="O16" s="288">
        <v>78</v>
      </c>
      <c r="P16" s="288">
        <v>149</v>
      </c>
      <c r="Q16" s="288">
        <v>32</v>
      </c>
      <c r="R16" s="288">
        <v>119</v>
      </c>
      <c r="S16" s="288">
        <v>189</v>
      </c>
      <c r="T16" s="288">
        <v>213</v>
      </c>
      <c r="U16" s="288">
        <v>256</v>
      </c>
      <c r="V16" s="288">
        <v>278</v>
      </c>
      <c r="W16" s="288">
        <v>157</v>
      </c>
      <c r="X16" s="288">
        <v>177</v>
      </c>
      <c r="Y16" s="289">
        <v>147</v>
      </c>
      <c r="Z16" s="330">
        <v>134</v>
      </c>
      <c r="AA16" s="289">
        <v>149</v>
      </c>
      <c r="AB16" s="289">
        <v>208</v>
      </c>
      <c r="AC16"/>
      <c r="AD16"/>
      <c r="AE16"/>
      <c r="AF16"/>
      <c r="AG16"/>
      <c r="AH16"/>
      <c r="AI16"/>
      <c r="AJ16"/>
      <c r="AK16" s="396"/>
      <c r="AL16" s="396"/>
      <c r="AM16" s="396"/>
      <c r="AN16" s="396"/>
      <c r="AO16" s="396"/>
      <c r="AP16" s="396"/>
    </row>
    <row r="17" spans="1:42" s="64" customFormat="1">
      <c r="A17" s="232" t="s">
        <v>431</v>
      </c>
      <c r="B17" s="236">
        <v>6470</v>
      </c>
      <c r="C17" s="236">
        <v>3015</v>
      </c>
      <c r="D17" s="236">
        <v>9130</v>
      </c>
      <c r="E17" s="236">
        <v>14159</v>
      </c>
      <c r="F17" s="236">
        <v>38432</v>
      </c>
      <c r="G17" s="236">
        <v>1983</v>
      </c>
      <c r="H17" s="236">
        <v>2297</v>
      </c>
      <c r="I17" s="236">
        <v>113</v>
      </c>
      <c r="J17" s="236">
        <v>673</v>
      </c>
      <c r="K17" s="236">
        <v>2510</v>
      </c>
      <c r="L17" s="236">
        <v>615</v>
      </c>
      <c r="M17" s="236">
        <v>3393</v>
      </c>
      <c r="N17" s="236">
        <v>14908</v>
      </c>
      <c r="O17" s="236">
        <v>25412</v>
      </c>
      <c r="P17" s="236">
        <v>129841</v>
      </c>
      <c r="Q17" s="236">
        <v>12065</v>
      </c>
      <c r="R17" s="236">
        <v>66572</v>
      </c>
      <c r="S17" s="236">
        <v>157262</v>
      </c>
      <c r="T17" s="236">
        <v>127538</v>
      </c>
      <c r="U17" s="236">
        <v>172302</v>
      </c>
      <c r="V17" s="236">
        <v>189692</v>
      </c>
      <c r="W17" s="236">
        <v>118096</v>
      </c>
      <c r="X17" s="236">
        <v>83184</v>
      </c>
      <c r="Y17" s="237">
        <v>107449</v>
      </c>
      <c r="Z17" s="331">
        <v>106556</v>
      </c>
      <c r="AA17" s="237">
        <v>111199</v>
      </c>
      <c r="AB17" s="237">
        <v>167872</v>
      </c>
      <c r="AC17"/>
      <c r="AD17"/>
      <c r="AE17"/>
      <c r="AF17"/>
      <c r="AG17"/>
      <c r="AH17"/>
      <c r="AI17"/>
      <c r="AJ17"/>
      <c r="AK17" s="396"/>
      <c r="AL17" s="396"/>
      <c r="AM17" s="396"/>
      <c r="AN17" s="396"/>
      <c r="AO17" s="396"/>
      <c r="AP17" s="396"/>
    </row>
    <row r="18" spans="1:42" s="64" customFormat="1">
      <c r="A18" s="206" t="s">
        <v>433</v>
      </c>
      <c r="B18" s="238"/>
      <c r="C18" s="238"/>
      <c r="D18" s="238"/>
      <c r="E18" s="238"/>
      <c r="F18" s="238"/>
      <c r="G18" s="238"/>
      <c r="H18" s="238"/>
      <c r="I18" s="238"/>
      <c r="J18" s="238"/>
      <c r="K18" s="238"/>
      <c r="L18" s="238"/>
      <c r="M18" s="238"/>
      <c r="N18" s="238"/>
      <c r="O18" s="238"/>
      <c r="P18" s="238"/>
      <c r="Q18" s="238"/>
      <c r="R18" s="238"/>
      <c r="S18" s="238"/>
      <c r="T18" s="239"/>
      <c r="U18" s="239"/>
      <c r="V18" s="239"/>
      <c r="W18" s="239"/>
      <c r="X18" s="239"/>
      <c r="Y18" s="368"/>
      <c r="Z18" s="333"/>
      <c r="AA18" s="239"/>
      <c r="AB18" s="239"/>
      <c r="AC18"/>
      <c r="AD18"/>
      <c r="AE18"/>
      <c r="AF18"/>
      <c r="AG18"/>
      <c r="AH18"/>
      <c r="AI18"/>
      <c r="AJ18"/>
      <c r="AK18" s="396"/>
      <c r="AL18" s="396"/>
      <c r="AM18" s="396"/>
      <c r="AN18" s="396"/>
      <c r="AO18" s="396"/>
      <c r="AP18" s="396"/>
    </row>
    <row r="19" spans="1:42" s="290" customFormat="1">
      <c r="A19" s="287" t="s">
        <v>430</v>
      </c>
      <c r="B19" s="288" t="s">
        <v>557</v>
      </c>
      <c r="C19" s="288"/>
      <c r="D19" s="288"/>
      <c r="E19" s="288"/>
      <c r="F19" s="288">
        <v>0</v>
      </c>
      <c r="G19" s="288">
        <v>0</v>
      </c>
      <c r="H19" s="288">
        <v>0</v>
      </c>
      <c r="I19" s="288">
        <v>0</v>
      </c>
      <c r="J19" s="288">
        <v>0</v>
      </c>
      <c r="K19" s="288">
        <v>0</v>
      </c>
      <c r="L19" s="288">
        <v>19</v>
      </c>
      <c r="M19" s="288">
        <v>21</v>
      </c>
      <c r="N19" s="288">
        <v>79</v>
      </c>
      <c r="O19" s="288">
        <v>99</v>
      </c>
      <c r="P19" s="288">
        <v>68</v>
      </c>
      <c r="Q19" s="288">
        <v>161</v>
      </c>
      <c r="R19" s="288">
        <v>164</v>
      </c>
      <c r="S19" s="288">
        <v>191</v>
      </c>
      <c r="T19" s="288">
        <v>179</v>
      </c>
      <c r="U19" s="288">
        <v>66</v>
      </c>
      <c r="V19" s="288">
        <v>99</v>
      </c>
      <c r="W19" s="288">
        <v>53</v>
      </c>
      <c r="X19" s="288">
        <v>0</v>
      </c>
      <c r="Y19" s="289">
        <v>1</v>
      </c>
      <c r="Z19" s="330">
        <v>0</v>
      </c>
      <c r="AA19" s="289">
        <v>2</v>
      </c>
      <c r="AB19" s="289">
        <v>1</v>
      </c>
      <c r="AC19"/>
      <c r="AD19"/>
      <c r="AE19"/>
      <c r="AF19"/>
      <c r="AG19"/>
      <c r="AH19"/>
      <c r="AI19"/>
      <c r="AJ19"/>
      <c r="AK19" s="396"/>
      <c r="AL19" s="396"/>
      <c r="AM19" s="396"/>
      <c r="AN19" s="396"/>
      <c r="AO19" s="396"/>
      <c r="AP19" s="396"/>
    </row>
    <row r="20" spans="1:42" s="64" customFormat="1">
      <c r="A20" s="232" t="s">
        <v>431</v>
      </c>
      <c r="B20" s="276" t="s">
        <v>557</v>
      </c>
      <c r="C20" s="276"/>
      <c r="D20" s="276"/>
      <c r="E20" s="276"/>
      <c r="F20" s="276">
        <v>0</v>
      </c>
      <c r="G20" s="276">
        <v>0</v>
      </c>
      <c r="H20" s="276">
        <v>0</v>
      </c>
      <c r="I20" s="276">
        <v>0</v>
      </c>
      <c r="J20" s="276">
        <v>0</v>
      </c>
      <c r="K20" s="276">
        <v>0</v>
      </c>
      <c r="L20" s="236">
        <v>1301</v>
      </c>
      <c r="M20" s="236">
        <v>2435</v>
      </c>
      <c r="N20" s="236">
        <v>19328</v>
      </c>
      <c r="O20" s="236">
        <v>38052</v>
      </c>
      <c r="P20" s="236">
        <v>32093</v>
      </c>
      <c r="Q20" s="236">
        <v>97547</v>
      </c>
      <c r="R20" s="236">
        <v>105546</v>
      </c>
      <c r="S20" s="236">
        <v>137433</v>
      </c>
      <c r="T20" s="236">
        <v>124693</v>
      </c>
      <c r="U20" s="236">
        <v>19491</v>
      </c>
      <c r="V20" s="236">
        <v>83319</v>
      </c>
      <c r="W20" s="236">
        <v>28285</v>
      </c>
      <c r="X20" s="276">
        <v>0</v>
      </c>
      <c r="Y20" s="369">
        <v>1887</v>
      </c>
      <c r="Z20" s="334">
        <v>0</v>
      </c>
      <c r="AA20" s="273">
        <v>1912</v>
      </c>
      <c r="AB20" s="273">
        <v>995</v>
      </c>
      <c r="AC20"/>
      <c r="AD20"/>
      <c r="AE20"/>
      <c r="AF20"/>
      <c r="AG20"/>
      <c r="AH20"/>
      <c r="AI20"/>
      <c r="AJ20"/>
      <c r="AK20" s="396"/>
      <c r="AL20" s="396"/>
      <c r="AM20" s="396"/>
      <c r="AN20" s="396"/>
      <c r="AO20" s="396"/>
      <c r="AP20" s="396"/>
    </row>
    <row r="21" spans="1:42" s="64" customFormat="1">
      <c r="A21" s="233" t="s">
        <v>37</v>
      </c>
      <c r="B21" s="238"/>
      <c r="C21" s="238"/>
      <c r="D21" s="238"/>
      <c r="E21" s="238"/>
      <c r="F21" s="238"/>
      <c r="G21" s="238"/>
      <c r="H21" s="238"/>
      <c r="I21" s="238"/>
      <c r="J21" s="238"/>
      <c r="K21" s="238"/>
      <c r="L21" s="238"/>
      <c r="M21" s="238"/>
      <c r="N21" s="238"/>
      <c r="O21" s="238"/>
      <c r="P21" s="238"/>
      <c r="Q21" s="238"/>
      <c r="R21" s="238"/>
      <c r="S21" s="238"/>
      <c r="T21" s="239"/>
      <c r="U21" s="239"/>
      <c r="V21" s="239"/>
      <c r="W21" s="239"/>
      <c r="X21" s="239"/>
      <c r="Y21" s="368"/>
      <c r="Z21" s="333"/>
      <c r="AA21" s="239"/>
      <c r="AB21" s="239"/>
      <c r="AC21"/>
      <c r="AD21"/>
      <c r="AE21"/>
      <c r="AF21"/>
      <c r="AG21"/>
      <c r="AH21"/>
      <c r="AI21"/>
      <c r="AJ21"/>
      <c r="AK21" s="396"/>
      <c r="AL21" s="396"/>
      <c r="AM21" s="396"/>
      <c r="AN21" s="396"/>
      <c r="AO21" s="396"/>
      <c r="AP21" s="396"/>
    </row>
    <row r="22" spans="1:42" s="290" customFormat="1">
      <c r="A22" s="287" t="s">
        <v>430</v>
      </c>
      <c r="B22" s="288">
        <v>514</v>
      </c>
      <c r="C22" s="288">
        <v>372</v>
      </c>
      <c r="D22" s="288">
        <v>631</v>
      </c>
      <c r="E22" s="288">
        <v>441</v>
      </c>
      <c r="F22" s="288">
        <v>318</v>
      </c>
      <c r="G22" s="288">
        <v>241</v>
      </c>
      <c r="H22" s="288">
        <v>365</v>
      </c>
      <c r="I22" s="288">
        <v>37</v>
      </c>
      <c r="J22" s="288">
        <v>138</v>
      </c>
      <c r="K22" s="288">
        <v>481</v>
      </c>
      <c r="L22" s="288">
        <v>153</v>
      </c>
      <c r="M22" s="288">
        <v>167</v>
      </c>
      <c r="N22" s="288">
        <v>486</v>
      </c>
      <c r="O22" s="288">
        <v>587</v>
      </c>
      <c r="P22" s="288">
        <v>812</v>
      </c>
      <c r="Q22" s="288">
        <v>675</v>
      </c>
      <c r="R22" s="288">
        <v>755</v>
      </c>
      <c r="S22" s="288">
        <v>821</v>
      </c>
      <c r="T22" s="288">
        <v>728</v>
      </c>
      <c r="U22" s="288">
        <v>828</v>
      </c>
      <c r="V22" s="288">
        <v>766</v>
      </c>
      <c r="W22" s="288">
        <v>716</v>
      </c>
      <c r="X22" s="288">
        <v>670</v>
      </c>
      <c r="Y22" s="289">
        <v>539</v>
      </c>
      <c r="Z22" s="330">
        <v>408</v>
      </c>
      <c r="AA22" s="289">
        <v>453</v>
      </c>
      <c r="AB22" s="289">
        <v>528</v>
      </c>
      <c r="AC22"/>
      <c r="AD22"/>
      <c r="AE22"/>
      <c r="AF22"/>
      <c r="AG22"/>
      <c r="AH22"/>
      <c r="AI22"/>
      <c r="AJ22"/>
      <c r="AK22" s="396"/>
      <c r="AL22" s="396"/>
      <c r="AM22" s="396"/>
      <c r="AN22" s="396"/>
      <c r="AO22" s="396"/>
      <c r="AP22" s="396"/>
    </row>
    <row r="23" spans="1:42" s="64" customFormat="1">
      <c r="A23" s="232" t="s">
        <v>431</v>
      </c>
      <c r="B23" s="240">
        <v>34839</v>
      </c>
      <c r="C23" s="240">
        <v>22952</v>
      </c>
      <c r="D23" s="240">
        <v>31267</v>
      </c>
      <c r="E23" s="240">
        <v>27754</v>
      </c>
      <c r="F23" s="240">
        <v>55609</v>
      </c>
      <c r="G23" s="240">
        <v>17212</v>
      </c>
      <c r="H23" s="240">
        <v>18651</v>
      </c>
      <c r="I23" s="240">
        <v>2041</v>
      </c>
      <c r="J23" s="240">
        <v>13772</v>
      </c>
      <c r="K23" s="240">
        <v>24404</v>
      </c>
      <c r="L23" s="240">
        <v>16015</v>
      </c>
      <c r="M23" s="240">
        <v>21212</v>
      </c>
      <c r="N23" s="240">
        <v>122976</v>
      </c>
      <c r="O23" s="240">
        <v>175585</v>
      </c>
      <c r="P23" s="240">
        <v>664544</v>
      </c>
      <c r="Q23" s="240">
        <v>427607</v>
      </c>
      <c r="R23" s="240">
        <v>495380</v>
      </c>
      <c r="S23" s="240">
        <v>646175</v>
      </c>
      <c r="T23" s="240">
        <v>511241</v>
      </c>
      <c r="U23" s="240">
        <v>596075</v>
      </c>
      <c r="V23" s="240">
        <v>611992</v>
      </c>
      <c r="W23" s="240">
        <v>545343</v>
      </c>
      <c r="X23" s="240">
        <v>590381</v>
      </c>
      <c r="Y23" s="241">
        <v>559311</v>
      </c>
      <c r="Z23" s="335">
        <v>415055</v>
      </c>
      <c r="AA23" s="241">
        <v>462529</v>
      </c>
      <c r="AB23" s="241">
        <v>543665</v>
      </c>
      <c r="AC23"/>
      <c r="AD23"/>
      <c r="AE23"/>
      <c r="AF23"/>
      <c r="AG23"/>
      <c r="AH23"/>
      <c r="AI23"/>
      <c r="AJ23"/>
      <c r="AK23" s="396"/>
      <c r="AL23" s="396"/>
      <c r="AM23" s="396"/>
      <c r="AN23" s="396"/>
      <c r="AO23" s="396"/>
      <c r="AP23" s="396"/>
    </row>
    <row r="24" spans="1:42" s="64" customFormat="1" ht="9.75" customHeight="1">
      <c r="A24" s="152"/>
      <c r="B24" s="242"/>
      <c r="C24" s="243"/>
      <c r="D24" s="242"/>
      <c r="E24" s="243"/>
      <c r="F24" s="242"/>
      <c r="G24" s="243"/>
      <c r="H24" s="242"/>
      <c r="I24" s="242"/>
      <c r="J24" s="242"/>
      <c r="K24" s="242"/>
      <c r="L24" s="242"/>
      <c r="M24" s="242"/>
      <c r="N24" s="242"/>
      <c r="O24" s="242"/>
      <c r="P24" s="242"/>
      <c r="Q24" s="242"/>
      <c r="R24" s="242"/>
      <c r="S24" s="242"/>
      <c r="T24" s="242"/>
      <c r="U24" s="242"/>
      <c r="V24" s="242"/>
      <c r="W24" s="242"/>
      <c r="X24" s="242"/>
      <c r="Y24" s="370"/>
      <c r="Z24" s="242"/>
      <c r="AA24" s="242"/>
      <c r="AB24" s="242"/>
      <c r="AC24"/>
      <c r="AD24"/>
      <c r="AE24"/>
      <c r="AF24"/>
      <c r="AG24"/>
      <c r="AH24"/>
      <c r="AJ24" s="391"/>
      <c r="AK24" s="396"/>
      <c r="AL24" s="396"/>
      <c r="AM24" s="396"/>
      <c r="AN24" s="396"/>
      <c r="AO24" s="396"/>
      <c r="AP24" s="396"/>
    </row>
    <row r="25" spans="1:42" s="173" customFormat="1" ht="27.75" customHeight="1">
      <c r="A25" s="166" t="s">
        <v>541</v>
      </c>
      <c r="B25" s="244">
        <v>33603</v>
      </c>
      <c r="C25" s="244">
        <v>33969</v>
      </c>
      <c r="D25" s="244">
        <v>34334</v>
      </c>
      <c r="E25" s="244">
        <v>34699</v>
      </c>
      <c r="F25" s="244">
        <v>35064</v>
      </c>
      <c r="G25" s="244">
        <v>35430</v>
      </c>
      <c r="H25" s="244">
        <v>35795</v>
      </c>
      <c r="I25" s="244">
        <v>36160</v>
      </c>
      <c r="J25" s="244">
        <v>36525</v>
      </c>
      <c r="K25" s="244">
        <v>36891</v>
      </c>
      <c r="L25" s="244">
        <v>37256</v>
      </c>
      <c r="M25" s="244">
        <v>37621</v>
      </c>
      <c r="N25" s="244">
        <v>37986</v>
      </c>
      <c r="O25" s="244">
        <v>38352</v>
      </c>
      <c r="P25" s="244">
        <v>38717</v>
      </c>
      <c r="Q25" s="244">
        <v>39082</v>
      </c>
      <c r="R25" s="244">
        <v>39447</v>
      </c>
      <c r="S25" s="244">
        <v>39813</v>
      </c>
      <c r="T25" s="244">
        <v>40178</v>
      </c>
      <c r="U25" s="244">
        <v>40543</v>
      </c>
      <c r="V25" s="244">
        <v>40908</v>
      </c>
      <c r="W25" s="244">
        <v>41274</v>
      </c>
      <c r="X25" s="244">
        <v>41639</v>
      </c>
      <c r="Y25" s="371">
        <v>41640</v>
      </c>
      <c r="Z25" s="336">
        <v>42006</v>
      </c>
      <c r="AA25" s="339">
        <v>42372</v>
      </c>
      <c r="AB25" s="339">
        <v>42736</v>
      </c>
      <c r="AC25"/>
      <c r="AD25"/>
      <c r="AE25"/>
      <c r="AF25"/>
      <c r="AG25"/>
      <c r="AH25"/>
      <c r="AJ25" s="391"/>
      <c r="AK25" s="396"/>
      <c r="AL25" s="396"/>
      <c r="AM25" s="396"/>
      <c r="AN25" s="396"/>
      <c r="AO25" s="396"/>
      <c r="AP25" s="396"/>
    </row>
    <row r="26" spans="1:42" s="64" customFormat="1">
      <c r="A26" s="206" t="s">
        <v>432</v>
      </c>
      <c r="B26" s="15"/>
      <c r="C26" s="235"/>
      <c r="D26" s="15"/>
      <c r="E26" s="235"/>
      <c r="F26" s="15"/>
      <c r="G26" s="235"/>
      <c r="H26" s="15"/>
      <c r="I26" s="15"/>
      <c r="J26" s="15"/>
      <c r="K26" s="15"/>
      <c r="L26" s="15"/>
      <c r="M26" s="15"/>
      <c r="N26" s="15"/>
      <c r="O26" s="15"/>
      <c r="P26" s="15"/>
      <c r="Q26" s="15"/>
      <c r="R26" s="15"/>
      <c r="S26" s="15"/>
      <c r="T26" s="15"/>
      <c r="U26" s="15"/>
      <c r="V26" s="15"/>
      <c r="W26" s="15"/>
      <c r="X26" s="15"/>
      <c r="Y26" s="37"/>
      <c r="Z26" s="338"/>
      <c r="AA26" s="15"/>
      <c r="AB26" s="15"/>
      <c r="AC26"/>
      <c r="AD26"/>
      <c r="AE26"/>
      <c r="AF26"/>
      <c r="AG26"/>
      <c r="AH26"/>
      <c r="AI26"/>
      <c r="AJ26"/>
      <c r="AK26" s="396"/>
      <c r="AL26" s="396"/>
      <c r="AM26" s="396"/>
      <c r="AN26" s="396"/>
      <c r="AO26" s="396"/>
      <c r="AP26" s="396"/>
    </row>
    <row r="27" spans="1:42" s="290" customFormat="1">
      <c r="A27" s="287" t="s">
        <v>430</v>
      </c>
      <c r="B27" s="288">
        <v>294</v>
      </c>
      <c r="C27" s="288">
        <v>202</v>
      </c>
      <c r="D27" s="288">
        <v>417</v>
      </c>
      <c r="E27" s="288">
        <v>194</v>
      </c>
      <c r="F27" s="288">
        <v>264</v>
      </c>
      <c r="G27" s="288">
        <v>164</v>
      </c>
      <c r="H27" s="288">
        <v>351</v>
      </c>
      <c r="I27" s="288">
        <v>349</v>
      </c>
      <c r="J27" s="288">
        <v>88</v>
      </c>
      <c r="K27" s="288">
        <v>389</v>
      </c>
      <c r="L27" s="288">
        <v>65</v>
      </c>
      <c r="M27" s="288">
        <v>71</v>
      </c>
      <c r="N27" s="288">
        <v>110</v>
      </c>
      <c r="O27" s="288">
        <v>146</v>
      </c>
      <c r="P27" s="288">
        <v>230</v>
      </c>
      <c r="Q27" s="288">
        <v>179</v>
      </c>
      <c r="R27" s="288">
        <v>169</v>
      </c>
      <c r="S27" s="288">
        <v>117</v>
      </c>
      <c r="T27" s="288">
        <v>93</v>
      </c>
      <c r="U27" s="288">
        <v>110</v>
      </c>
      <c r="V27" s="288">
        <v>84</v>
      </c>
      <c r="W27" s="288">
        <v>61</v>
      </c>
      <c r="X27" s="288">
        <v>72</v>
      </c>
      <c r="Y27" s="289">
        <v>130</v>
      </c>
      <c r="Z27" s="330">
        <v>122</v>
      </c>
      <c r="AA27" s="289">
        <v>71</v>
      </c>
      <c r="AB27" s="289">
        <v>103</v>
      </c>
      <c r="AC27"/>
      <c r="AD27"/>
      <c r="AE27"/>
      <c r="AF27"/>
      <c r="AG27"/>
      <c r="AH27"/>
      <c r="AI27"/>
      <c r="AJ27"/>
      <c r="AK27" s="396"/>
      <c r="AL27" s="396"/>
      <c r="AM27" s="396"/>
      <c r="AN27" s="396"/>
      <c r="AO27" s="396"/>
      <c r="AP27" s="396"/>
    </row>
    <row r="28" spans="1:42" s="64" customFormat="1">
      <c r="A28" s="232" t="s">
        <v>431</v>
      </c>
      <c r="B28" s="236">
        <v>11224</v>
      </c>
      <c r="C28" s="236">
        <v>6023</v>
      </c>
      <c r="D28" s="236">
        <v>17265</v>
      </c>
      <c r="E28" s="236">
        <v>9376</v>
      </c>
      <c r="F28" s="236">
        <v>8832</v>
      </c>
      <c r="G28" s="236">
        <v>6669</v>
      </c>
      <c r="H28" s="236">
        <v>14674</v>
      </c>
      <c r="I28" s="236">
        <v>5432</v>
      </c>
      <c r="J28" s="236">
        <v>7217</v>
      </c>
      <c r="K28" s="236">
        <v>12948</v>
      </c>
      <c r="L28" s="236">
        <v>4704</v>
      </c>
      <c r="M28" s="236">
        <v>6612</v>
      </c>
      <c r="N28" s="236">
        <v>10495</v>
      </c>
      <c r="O28" s="236">
        <v>23420</v>
      </c>
      <c r="P28" s="236">
        <v>423021</v>
      </c>
      <c r="Q28" s="236">
        <v>61651</v>
      </c>
      <c r="R28" s="236">
        <v>66030</v>
      </c>
      <c r="S28" s="236">
        <v>40222</v>
      </c>
      <c r="T28" s="236">
        <v>35606</v>
      </c>
      <c r="U28" s="236">
        <v>44883</v>
      </c>
      <c r="V28" s="236">
        <v>37865</v>
      </c>
      <c r="W28" s="236">
        <v>30976</v>
      </c>
      <c r="X28" s="236">
        <v>50134</v>
      </c>
      <c r="Y28" s="237">
        <v>74522.899999999994</v>
      </c>
      <c r="Z28" s="332">
        <v>59619</v>
      </c>
      <c r="AA28" s="236">
        <v>45144</v>
      </c>
      <c r="AB28" s="236">
        <v>69559</v>
      </c>
      <c r="AC28"/>
      <c r="AD28"/>
      <c r="AE28"/>
      <c r="AF28"/>
      <c r="AG28"/>
      <c r="AH28"/>
      <c r="AI28"/>
      <c r="AJ28"/>
      <c r="AK28" s="396"/>
      <c r="AL28" s="396"/>
      <c r="AM28" s="396"/>
      <c r="AN28" s="396"/>
      <c r="AO28" s="396"/>
      <c r="AP28" s="396"/>
    </row>
    <row r="29" spans="1:42" s="64" customFormat="1">
      <c r="A29" s="206" t="s">
        <v>434</v>
      </c>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7"/>
      <c r="Z29" s="332"/>
      <c r="AA29" s="236"/>
      <c r="AB29" s="236"/>
      <c r="AC29"/>
      <c r="AD29"/>
      <c r="AE29"/>
      <c r="AF29"/>
      <c r="AG29"/>
      <c r="AH29"/>
      <c r="AI29"/>
      <c r="AJ29"/>
      <c r="AK29" s="396"/>
      <c r="AL29" s="396"/>
      <c r="AM29" s="396"/>
      <c r="AN29" s="396"/>
      <c r="AO29" s="396"/>
      <c r="AP29" s="396"/>
    </row>
    <row r="30" spans="1:42" s="290" customFormat="1">
      <c r="A30" s="287" t="s">
        <v>430</v>
      </c>
      <c r="B30" s="288">
        <v>46</v>
      </c>
      <c r="C30" s="288">
        <v>36</v>
      </c>
      <c r="D30" s="288">
        <v>34</v>
      </c>
      <c r="E30" s="288">
        <v>28</v>
      </c>
      <c r="F30" s="288">
        <v>31</v>
      </c>
      <c r="G30" s="288">
        <v>19</v>
      </c>
      <c r="H30" s="288">
        <v>39</v>
      </c>
      <c r="I30" s="288">
        <v>15</v>
      </c>
      <c r="J30" s="288">
        <v>8</v>
      </c>
      <c r="K30" s="288">
        <v>21</v>
      </c>
      <c r="L30" s="288">
        <v>20</v>
      </c>
      <c r="M30" s="288">
        <v>22</v>
      </c>
      <c r="N30" s="288">
        <v>33</v>
      </c>
      <c r="O30" s="288">
        <v>67</v>
      </c>
      <c r="P30" s="288">
        <v>262</v>
      </c>
      <c r="Q30" s="288">
        <v>219</v>
      </c>
      <c r="R30" s="288">
        <v>198</v>
      </c>
      <c r="S30" s="288">
        <v>170</v>
      </c>
      <c r="T30" s="288">
        <v>132</v>
      </c>
      <c r="U30" s="288">
        <v>177</v>
      </c>
      <c r="V30" s="288">
        <v>216</v>
      </c>
      <c r="W30" s="288">
        <v>226</v>
      </c>
      <c r="X30" s="288">
        <v>183</v>
      </c>
      <c r="Y30" s="289">
        <v>121</v>
      </c>
      <c r="Z30" s="330">
        <v>115</v>
      </c>
      <c r="AA30" s="289">
        <v>104</v>
      </c>
      <c r="AB30" s="289">
        <v>118</v>
      </c>
      <c r="AC30"/>
      <c r="AD30"/>
      <c r="AE30"/>
      <c r="AF30"/>
      <c r="AG30"/>
      <c r="AH30"/>
      <c r="AI30"/>
      <c r="AJ30"/>
      <c r="AK30" s="396"/>
      <c r="AL30" s="396"/>
      <c r="AM30" s="396"/>
      <c r="AN30" s="396"/>
      <c r="AO30" s="396"/>
      <c r="AP30" s="396"/>
    </row>
    <row r="31" spans="1:42" s="64" customFormat="1">
      <c r="A31" s="232" t="s">
        <v>431</v>
      </c>
      <c r="B31" s="236">
        <v>7350</v>
      </c>
      <c r="C31" s="236">
        <v>4471</v>
      </c>
      <c r="D31" s="236">
        <v>3966</v>
      </c>
      <c r="E31" s="236">
        <v>3293</v>
      </c>
      <c r="F31" s="236">
        <v>3403</v>
      </c>
      <c r="G31" s="236">
        <v>1861</v>
      </c>
      <c r="H31" s="236">
        <v>6122</v>
      </c>
      <c r="I31" s="236">
        <v>1746</v>
      </c>
      <c r="J31" s="236">
        <v>1504</v>
      </c>
      <c r="K31" s="236">
        <v>2283</v>
      </c>
      <c r="L31" s="236">
        <v>2720</v>
      </c>
      <c r="M31" s="236">
        <v>5260</v>
      </c>
      <c r="N31" s="236">
        <v>13435</v>
      </c>
      <c r="O31" s="236">
        <v>25501</v>
      </c>
      <c r="P31" s="236">
        <v>530786</v>
      </c>
      <c r="Q31" s="236">
        <v>74195</v>
      </c>
      <c r="R31" s="236">
        <v>81980</v>
      </c>
      <c r="S31" s="236">
        <v>64426</v>
      </c>
      <c r="T31" s="236">
        <v>70611</v>
      </c>
      <c r="U31" s="236">
        <v>69342</v>
      </c>
      <c r="V31" s="236">
        <v>104810</v>
      </c>
      <c r="W31" s="236">
        <v>112964</v>
      </c>
      <c r="X31" s="236">
        <v>225386</v>
      </c>
      <c r="Y31" s="237">
        <v>134953</v>
      </c>
      <c r="Z31" s="332">
        <v>119447</v>
      </c>
      <c r="AA31" s="236">
        <v>126003</v>
      </c>
      <c r="AB31" s="236">
        <v>138595</v>
      </c>
      <c r="AC31"/>
      <c r="AD31"/>
      <c r="AE31"/>
      <c r="AF31"/>
      <c r="AG31"/>
      <c r="AH31"/>
      <c r="AI31"/>
      <c r="AJ31"/>
      <c r="AK31" s="396"/>
      <c r="AL31" s="396"/>
      <c r="AM31" s="396"/>
      <c r="AN31" s="396"/>
      <c r="AO31" s="396"/>
      <c r="AP31" s="396"/>
    </row>
    <row r="32" spans="1:42" s="64" customFormat="1">
      <c r="A32" s="206" t="s">
        <v>435</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7"/>
      <c r="Z32" s="332"/>
      <c r="AA32" s="236"/>
      <c r="AB32" s="236"/>
      <c r="AC32"/>
      <c r="AD32"/>
      <c r="AE32"/>
      <c r="AF32"/>
      <c r="AG32"/>
      <c r="AH32"/>
      <c r="AI32"/>
      <c r="AJ32"/>
      <c r="AK32" s="396"/>
      <c r="AL32" s="396"/>
      <c r="AM32" s="396"/>
      <c r="AN32" s="396"/>
      <c r="AO32" s="396"/>
      <c r="AP32" s="396"/>
    </row>
    <row r="33" spans="1:42" s="290" customFormat="1">
      <c r="A33" s="287" t="s">
        <v>430</v>
      </c>
      <c r="B33" s="288">
        <v>47</v>
      </c>
      <c r="C33" s="288">
        <v>43</v>
      </c>
      <c r="D33" s="288">
        <v>36</v>
      </c>
      <c r="E33" s="288">
        <v>24</v>
      </c>
      <c r="F33" s="288">
        <v>28</v>
      </c>
      <c r="G33" s="288">
        <v>43</v>
      </c>
      <c r="H33" s="288">
        <v>35</v>
      </c>
      <c r="I33" s="288">
        <v>20</v>
      </c>
      <c r="J33" s="288">
        <v>13</v>
      </c>
      <c r="K33" s="288">
        <v>31</v>
      </c>
      <c r="L33" s="288">
        <v>26</v>
      </c>
      <c r="M33" s="288">
        <v>26</v>
      </c>
      <c r="N33" s="288">
        <v>62</v>
      </c>
      <c r="O33" s="288">
        <v>116</v>
      </c>
      <c r="P33" s="288">
        <v>193</v>
      </c>
      <c r="Q33" s="288">
        <v>205</v>
      </c>
      <c r="R33" s="288">
        <v>202</v>
      </c>
      <c r="S33" s="288">
        <v>135</v>
      </c>
      <c r="T33" s="288">
        <v>135</v>
      </c>
      <c r="U33" s="288">
        <v>180</v>
      </c>
      <c r="V33" s="288">
        <v>151</v>
      </c>
      <c r="W33" s="288">
        <v>120</v>
      </c>
      <c r="X33" s="288">
        <v>190</v>
      </c>
      <c r="Y33" s="289">
        <v>300</v>
      </c>
      <c r="Z33" s="330">
        <v>258</v>
      </c>
      <c r="AA33" s="289">
        <v>306</v>
      </c>
      <c r="AB33" s="289">
        <v>323</v>
      </c>
      <c r="AC33"/>
      <c r="AD33"/>
      <c r="AE33"/>
      <c r="AF33"/>
      <c r="AG33"/>
      <c r="AH33"/>
      <c r="AI33"/>
      <c r="AJ33"/>
      <c r="AK33" s="396"/>
      <c r="AL33" s="396"/>
      <c r="AM33" s="396"/>
      <c r="AN33" s="396"/>
      <c r="AO33" s="396"/>
      <c r="AP33" s="396"/>
    </row>
    <row r="34" spans="1:42" s="64" customFormat="1">
      <c r="A34" s="232" t="s">
        <v>431</v>
      </c>
      <c r="B34" s="236">
        <v>8346</v>
      </c>
      <c r="C34" s="236">
        <v>6178</v>
      </c>
      <c r="D34" s="236">
        <v>4191</v>
      </c>
      <c r="E34" s="236">
        <v>2142</v>
      </c>
      <c r="F34" s="236">
        <v>3597</v>
      </c>
      <c r="G34" s="236">
        <v>6532</v>
      </c>
      <c r="H34" s="236">
        <v>5615</v>
      </c>
      <c r="I34" s="236">
        <v>2177</v>
      </c>
      <c r="J34" s="236">
        <v>3996</v>
      </c>
      <c r="K34" s="236">
        <v>4742</v>
      </c>
      <c r="L34" s="236">
        <v>4397</v>
      </c>
      <c r="M34" s="236">
        <v>5734</v>
      </c>
      <c r="N34" s="236">
        <v>23997</v>
      </c>
      <c r="O34" s="236">
        <v>38422</v>
      </c>
      <c r="P34" s="236">
        <v>356665</v>
      </c>
      <c r="Q34" s="236">
        <v>160643</v>
      </c>
      <c r="R34" s="236">
        <v>194497</v>
      </c>
      <c r="S34" s="236">
        <v>168719</v>
      </c>
      <c r="T34" s="236">
        <v>142197</v>
      </c>
      <c r="U34" s="236">
        <v>233204</v>
      </c>
      <c r="V34" s="236">
        <v>150456</v>
      </c>
      <c r="W34" s="236">
        <v>136689</v>
      </c>
      <c r="X34" s="236">
        <v>215821</v>
      </c>
      <c r="Y34" s="237">
        <v>364090.9</v>
      </c>
      <c r="Z34" s="331">
        <v>319980</v>
      </c>
      <c r="AA34" s="237">
        <v>340726</v>
      </c>
      <c r="AB34" s="237">
        <v>370744</v>
      </c>
      <c r="AC34"/>
      <c r="AD34"/>
      <c r="AE34"/>
      <c r="AF34"/>
      <c r="AG34"/>
      <c r="AH34"/>
      <c r="AI34"/>
      <c r="AJ34"/>
      <c r="AK34" s="396"/>
      <c r="AL34" s="396"/>
      <c r="AM34" s="396"/>
      <c r="AN34" s="396"/>
      <c r="AO34" s="396"/>
      <c r="AP34" s="396"/>
    </row>
    <row r="35" spans="1:42" s="64" customFormat="1">
      <c r="A35" s="206" t="s">
        <v>436</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7"/>
      <c r="Z35" s="331"/>
      <c r="AA35" s="237"/>
      <c r="AB35" s="237"/>
      <c r="AC35"/>
      <c r="AD35"/>
      <c r="AE35"/>
      <c r="AF35"/>
      <c r="AG35"/>
      <c r="AH35"/>
      <c r="AI35"/>
      <c r="AJ35"/>
      <c r="AK35" s="396"/>
      <c r="AL35" s="396"/>
      <c r="AM35" s="396"/>
      <c r="AN35" s="396"/>
      <c r="AO35" s="396"/>
      <c r="AP35" s="396"/>
    </row>
    <row r="36" spans="1:42" s="290" customFormat="1">
      <c r="A36" s="287" t="s">
        <v>430</v>
      </c>
      <c r="B36" s="288">
        <v>82</v>
      </c>
      <c r="C36" s="288">
        <v>58</v>
      </c>
      <c r="D36" s="288">
        <v>90</v>
      </c>
      <c r="E36" s="288">
        <v>49</v>
      </c>
      <c r="F36" s="288">
        <v>46</v>
      </c>
      <c r="G36" s="288">
        <v>43</v>
      </c>
      <c r="H36" s="288">
        <v>49</v>
      </c>
      <c r="I36" s="288">
        <v>51</v>
      </c>
      <c r="J36" s="288">
        <v>12</v>
      </c>
      <c r="K36" s="288">
        <v>31</v>
      </c>
      <c r="L36" s="288">
        <v>9</v>
      </c>
      <c r="M36" s="288">
        <v>28</v>
      </c>
      <c r="N36" s="288">
        <v>41</v>
      </c>
      <c r="O36" s="288">
        <v>48</v>
      </c>
      <c r="P36" s="288">
        <v>91</v>
      </c>
      <c r="Q36" s="288">
        <v>39</v>
      </c>
      <c r="R36" s="288">
        <v>61</v>
      </c>
      <c r="S36" s="288">
        <v>146</v>
      </c>
      <c r="T36" s="288">
        <v>183</v>
      </c>
      <c r="U36" s="288">
        <v>228</v>
      </c>
      <c r="V36" s="288">
        <v>237</v>
      </c>
      <c r="W36" s="288">
        <v>140</v>
      </c>
      <c r="X36" s="288">
        <v>212</v>
      </c>
      <c r="Y36" s="289">
        <v>210</v>
      </c>
      <c r="Z36" s="330">
        <v>219</v>
      </c>
      <c r="AA36" s="289">
        <v>242</v>
      </c>
      <c r="AB36" s="289">
        <v>287</v>
      </c>
      <c r="AC36"/>
      <c r="AD36"/>
      <c r="AE36"/>
      <c r="AF36"/>
      <c r="AG36"/>
      <c r="AH36"/>
      <c r="AI36"/>
      <c r="AJ36"/>
      <c r="AK36" s="396"/>
      <c r="AL36" s="396"/>
      <c r="AM36" s="396"/>
      <c r="AN36" s="396"/>
      <c r="AO36" s="396"/>
      <c r="AP36" s="396"/>
    </row>
    <row r="37" spans="1:42" s="64" customFormat="1">
      <c r="A37" s="232" t="s">
        <v>431</v>
      </c>
      <c r="B37" s="236">
        <v>4626</v>
      </c>
      <c r="C37" s="236">
        <v>3220</v>
      </c>
      <c r="D37" s="236">
        <v>5386</v>
      </c>
      <c r="E37" s="236">
        <v>4506</v>
      </c>
      <c r="F37" s="236">
        <v>4731</v>
      </c>
      <c r="G37" s="236">
        <v>2009</v>
      </c>
      <c r="H37" s="236">
        <v>3733</v>
      </c>
      <c r="I37" s="236">
        <v>1802</v>
      </c>
      <c r="J37" s="236">
        <v>467</v>
      </c>
      <c r="K37" s="236">
        <v>2088</v>
      </c>
      <c r="L37" s="236">
        <v>262</v>
      </c>
      <c r="M37" s="236">
        <v>1547</v>
      </c>
      <c r="N37" s="236">
        <v>7066</v>
      </c>
      <c r="O37" s="236">
        <v>11850</v>
      </c>
      <c r="P37" s="236">
        <v>503005</v>
      </c>
      <c r="Q37" s="236">
        <v>11746</v>
      </c>
      <c r="R37" s="236">
        <v>39437</v>
      </c>
      <c r="S37" s="236">
        <v>109365</v>
      </c>
      <c r="T37" s="236">
        <v>87648</v>
      </c>
      <c r="U37" s="236">
        <v>138460</v>
      </c>
      <c r="V37" s="236">
        <v>152154</v>
      </c>
      <c r="W37" s="236">
        <v>113717</v>
      </c>
      <c r="X37" s="236">
        <v>103683</v>
      </c>
      <c r="Y37" s="237">
        <v>132464.76</v>
      </c>
      <c r="Z37" s="331">
        <v>114516</v>
      </c>
      <c r="AA37" s="237">
        <v>133399</v>
      </c>
      <c r="AB37" s="237">
        <v>185134</v>
      </c>
      <c r="AC37"/>
      <c r="AD37"/>
      <c r="AE37"/>
      <c r="AF37"/>
      <c r="AG37"/>
      <c r="AH37"/>
      <c r="AI37"/>
      <c r="AJ37"/>
      <c r="AK37" s="396"/>
      <c r="AL37" s="396"/>
      <c r="AM37" s="396"/>
      <c r="AN37" s="396"/>
      <c r="AO37" s="396"/>
      <c r="AP37" s="396"/>
    </row>
    <row r="38" spans="1:42" s="64" customFormat="1">
      <c r="A38" s="206" t="s">
        <v>433</v>
      </c>
      <c r="B38" s="238"/>
      <c r="C38" s="238"/>
      <c r="D38" s="238"/>
      <c r="E38" s="238"/>
      <c r="F38" s="238"/>
      <c r="G38" s="238"/>
      <c r="H38" s="238"/>
      <c r="I38" s="238"/>
      <c r="J38" s="238"/>
      <c r="K38" s="238"/>
      <c r="L38" s="238"/>
      <c r="M38" s="238"/>
      <c r="N38" s="238"/>
      <c r="O38" s="238"/>
      <c r="P38" s="238"/>
      <c r="Q38" s="238"/>
      <c r="R38" s="238"/>
      <c r="S38" s="238"/>
      <c r="T38" s="239"/>
      <c r="U38" s="239"/>
      <c r="V38" s="239"/>
      <c r="W38" s="239"/>
      <c r="X38" s="239"/>
      <c r="Y38" s="368"/>
      <c r="Z38" s="376"/>
      <c r="AA38" s="368"/>
      <c r="AB38" s="368"/>
      <c r="AC38"/>
      <c r="AD38"/>
      <c r="AE38"/>
      <c r="AF38"/>
      <c r="AG38"/>
      <c r="AH38"/>
      <c r="AI38"/>
      <c r="AJ38"/>
      <c r="AK38" s="396"/>
      <c r="AL38" s="396"/>
      <c r="AM38" s="396"/>
      <c r="AN38" s="396"/>
      <c r="AO38" s="396"/>
      <c r="AP38" s="396"/>
    </row>
    <row r="39" spans="1:42" s="290" customFormat="1">
      <c r="A39" s="287" t="s">
        <v>430</v>
      </c>
      <c r="B39" s="288" t="s">
        <v>557</v>
      </c>
      <c r="C39" s="288"/>
      <c r="D39" s="288"/>
      <c r="E39" s="288"/>
      <c r="F39" s="288">
        <v>0</v>
      </c>
      <c r="G39" s="288">
        <v>0</v>
      </c>
      <c r="H39" s="288">
        <v>0</v>
      </c>
      <c r="I39" s="288">
        <v>0</v>
      </c>
      <c r="J39" s="288">
        <v>0</v>
      </c>
      <c r="K39" s="288">
        <v>0</v>
      </c>
      <c r="L39" s="288">
        <v>17</v>
      </c>
      <c r="M39" s="288">
        <v>38</v>
      </c>
      <c r="N39" s="288">
        <v>112</v>
      </c>
      <c r="O39" s="288">
        <v>189</v>
      </c>
      <c r="P39" s="288">
        <v>290</v>
      </c>
      <c r="Q39" s="288">
        <v>675</v>
      </c>
      <c r="R39" s="288">
        <v>761</v>
      </c>
      <c r="S39" s="288">
        <v>382</v>
      </c>
      <c r="T39" s="288">
        <v>482</v>
      </c>
      <c r="U39" s="288">
        <v>460</v>
      </c>
      <c r="V39" s="288">
        <v>169</v>
      </c>
      <c r="W39" s="288">
        <v>199</v>
      </c>
      <c r="X39" s="288">
        <v>25</v>
      </c>
      <c r="Y39" s="289">
        <v>1</v>
      </c>
      <c r="Z39" s="330">
        <v>0</v>
      </c>
      <c r="AA39" s="289">
        <v>2</v>
      </c>
      <c r="AB39" s="289">
        <v>1</v>
      </c>
      <c r="AC39"/>
      <c r="AD39"/>
      <c r="AE39"/>
      <c r="AF39"/>
      <c r="AG39"/>
      <c r="AH39"/>
      <c r="AI39"/>
      <c r="AJ39"/>
      <c r="AK39" s="396"/>
      <c r="AL39" s="396"/>
      <c r="AM39" s="396"/>
      <c r="AN39" s="396"/>
      <c r="AO39" s="396"/>
      <c r="AP39" s="396"/>
    </row>
    <row r="40" spans="1:42" s="64" customFormat="1">
      <c r="A40" s="232" t="s">
        <v>431</v>
      </c>
      <c r="B40" s="276" t="s">
        <v>557</v>
      </c>
      <c r="C40" s="276"/>
      <c r="D40" s="276"/>
      <c r="E40" s="276"/>
      <c r="F40" s="276">
        <v>0</v>
      </c>
      <c r="G40" s="276">
        <v>0</v>
      </c>
      <c r="H40" s="276">
        <v>0</v>
      </c>
      <c r="I40" s="276">
        <v>0</v>
      </c>
      <c r="J40" s="276">
        <v>0</v>
      </c>
      <c r="K40" s="276">
        <v>0</v>
      </c>
      <c r="L40" s="236">
        <v>992</v>
      </c>
      <c r="M40" s="236">
        <v>4360</v>
      </c>
      <c r="N40" s="236">
        <v>25468</v>
      </c>
      <c r="O40" s="236">
        <v>60958</v>
      </c>
      <c r="P40" s="236">
        <v>131351</v>
      </c>
      <c r="Q40" s="236">
        <v>355216</v>
      </c>
      <c r="R40" s="236">
        <v>435713</v>
      </c>
      <c r="S40" s="236">
        <v>275570</v>
      </c>
      <c r="T40" s="236">
        <v>308205</v>
      </c>
      <c r="U40" s="236">
        <v>276996</v>
      </c>
      <c r="V40" s="236">
        <v>110634</v>
      </c>
      <c r="W40" s="236">
        <v>116530</v>
      </c>
      <c r="X40" s="236">
        <v>16910</v>
      </c>
      <c r="Y40" s="237">
        <v>1887</v>
      </c>
      <c r="Z40" s="331">
        <v>0</v>
      </c>
      <c r="AA40" s="237">
        <v>1912</v>
      </c>
      <c r="AB40" s="237">
        <v>995</v>
      </c>
      <c r="AC40"/>
      <c r="AD40"/>
      <c r="AE40"/>
      <c r="AF40"/>
      <c r="AG40"/>
      <c r="AH40"/>
      <c r="AI40"/>
      <c r="AJ40"/>
      <c r="AK40" s="396"/>
      <c r="AL40" s="396"/>
      <c r="AM40" s="396"/>
      <c r="AN40" s="396"/>
      <c r="AO40" s="396"/>
      <c r="AP40" s="396"/>
    </row>
    <row r="41" spans="1:42" s="64" customFormat="1">
      <c r="A41" s="233" t="s">
        <v>37</v>
      </c>
      <c r="B41" s="238"/>
      <c r="C41" s="238"/>
      <c r="D41" s="238"/>
      <c r="E41" s="238"/>
      <c r="F41" s="238"/>
      <c r="G41" s="238"/>
      <c r="H41" s="238"/>
      <c r="I41" s="238"/>
      <c r="J41" s="238"/>
      <c r="K41" s="238"/>
      <c r="L41" s="238"/>
      <c r="M41" s="238"/>
      <c r="N41" s="238"/>
      <c r="O41" s="238"/>
      <c r="P41" s="238"/>
      <c r="Q41" s="238"/>
      <c r="R41" s="238"/>
      <c r="S41" s="238"/>
      <c r="T41" s="239"/>
      <c r="U41" s="239"/>
      <c r="V41" s="239"/>
      <c r="W41" s="239"/>
      <c r="X41" s="239"/>
      <c r="Y41" s="368"/>
      <c r="Z41" s="376"/>
      <c r="AA41" s="368"/>
      <c r="AB41" s="368"/>
      <c r="AC41"/>
      <c r="AD41"/>
      <c r="AE41"/>
      <c r="AF41"/>
      <c r="AG41"/>
      <c r="AH41"/>
      <c r="AI41"/>
      <c r="AJ41"/>
      <c r="AK41" s="396"/>
      <c r="AL41" s="396"/>
      <c r="AM41" s="396"/>
      <c r="AN41" s="396"/>
      <c r="AO41" s="396"/>
      <c r="AP41" s="396"/>
    </row>
    <row r="42" spans="1:42" s="290" customFormat="1">
      <c r="A42" s="287" t="s">
        <v>430</v>
      </c>
      <c r="B42" s="288">
        <v>469</v>
      </c>
      <c r="C42" s="288">
        <v>339</v>
      </c>
      <c r="D42" s="288">
        <v>577</v>
      </c>
      <c r="E42" s="288">
        <v>295</v>
      </c>
      <c r="F42" s="288">
        <v>369</v>
      </c>
      <c r="G42" s="288">
        <v>269</v>
      </c>
      <c r="H42" s="288">
        <v>474</v>
      </c>
      <c r="I42" s="288">
        <v>435</v>
      </c>
      <c r="J42" s="288">
        <v>121</v>
      </c>
      <c r="K42" s="288">
        <v>472</v>
      </c>
      <c r="L42" s="288">
        <v>137</v>
      </c>
      <c r="M42" s="288">
        <v>185</v>
      </c>
      <c r="N42" s="288">
        <v>358</v>
      </c>
      <c r="O42" s="288">
        <v>566</v>
      </c>
      <c r="P42" s="288">
        <v>1066</v>
      </c>
      <c r="Q42" s="288">
        <v>1317</v>
      </c>
      <c r="R42" s="288">
        <v>1391</v>
      </c>
      <c r="S42" s="288">
        <v>950</v>
      </c>
      <c r="T42" s="288">
        <v>1025</v>
      </c>
      <c r="U42" s="288">
        <v>1155</v>
      </c>
      <c r="V42" s="288">
        <v>857</v>
      </c>
      <c r="W42" s="288">
        <v>746</v>
      </c>
      <c r="X42" s="288">
        <v>682</v>
      </c>
      <c r="Y42" s="289">
        <v>762</v>
      </c>
      <c r="Z42" s="330">
        <v>714</v>
      </c>
      <c r="AA42" s="289">
        <v>725</v>
      </c>
      <c r="AB42" s="289">
        <v>832</v>
      </c>
      <c r="AC42"/>
      <c r="AD42"/>
      <c r="AE42"/>
      <c r="AF42"/>
      <c r="AG42"/>
      <c r="AH42"/>
      <c r="AI42"/>
      <c r="AJ42"/>
      <c r="AK42" s="396"/>
      <c r="AL42" s="396"/>
      <c r="AM42" s="396"/>
      <c r="AN42" s="396"/>
      <c r="AO42" s="396"/>
      <c r="AP42" s="396"/>
    </row>
    <row r="43" spans="1:42" s="64" customFormat="1">
      <c r="A43" s="232" t="s">
        <v>431</v>
      </c>
      <c r="B43" s="240">
        <v>31546</v>
      </c>
      <c r="C43" s="240">
        <v>19892</v>
      </c>
      <c r="D43" s="240">
        <v>30808</v>
      </c>
      <c r="E43" s="240">
        <v>19317</v>
      </c>
      <c r="F43" s="240">
        <v>20563</v>
      </c>
      <c r="G43" s="240">
        <v>17071</v>
      </c>
      <c r="H43" s="240">
        <v>30144</v>
      </c>
      <c r="I43" s="240">
        <v>11157</v>
      </c>
      <c r="J43" s="240">
        <v>13184</v>
      </c>
      <c r="K43" s="240">
        <v>22061</v>
      </c>
      <c r="L43" s="240">
        <v>13075</v>
      </c>
      <c r="M43" s="240">
        <v>23513</v>
      </c>
      <c r="N43" s="240">
        <v>80461</v>
      </c>
      <c r="O43" s="240">
        <v>160151</v>
      </c>
      <c r="P43" s="240">
        <v>1944828</v>
      </c>
      <c r="Q43" s="240">
        <v>663451</v>
      </c>
      <c r="R43" s="240">
        <v>817657</v>
      </c>
      <c r="S43" s="240">
        <v>658302</v>
      </c>
      <c r="T43" s="240">
        <v>644267</v>
      </c>
      <c r="U43" s="240">
        <v>762885</v>
      </c>
      <c r="V43" s="240">
        <v>555919</v>
      </c>
      <c r="W43" s="240">
        <v>510876</v>
      </c>
      <c r="X43" s="240">
        <v>611934</v>
      </c>
      <c r="Y43" s="241">
        <v>707918.56</v>
      </c>
      <c r="Z43" s="335">
        <v>613562</v>
      </c>
      <c r="AA43" s="241">
        <v>647184</v>
      </c>
      <c r="AB43" s="241">
        <v>765027</v>
      </c>
      <c r="AC43"/>
      <c r="AD43"/>
      <c r="AE43"/>
      <c r="AF43"/>
      <c r="AG43"/>
      <c r="AH43"/>
      <c r="AI43"/>
      <c r="AJ43"/>
      <c r="AK43" s="396"/>
      <c r="AL43" s="396"/>
      <c r="AM43" s="396"/>
      <c r="AN43" s="396"/>
      <c r="AO43" s="396"/>
      <c r="AP43" s="396"/>
    </row>
    <row r="44" spans="1:42" s="64" customFormat="1">
      <c r="A44" s="152"/>
      <c r="B44" s="15"/>
      <c r="C44" s="245"/>
      <c r="D44" s="15"/>
      <c r="E44" s="245"/>
      <c r="F44" s="15"/>
      <c r="G44" s="245"/>
      <c r="H44" s="15"/>
      <c r="I44" s="15"/>
      <c r="J44" s="15"/>
      <c r="K44" s="15"/>
      <c r="L44" s="15"/>
      <c r="M44" s="15"/>
      <c r="N44" s="15"/>
      <c r="O44" s="15"/>
      <c r="P44" s="15"/>
      <c r="Q44" s="15"/>
      <c r="R44" s="15"/>
      <c r="S44" s="15"/>
      <c r="T44" s="15"/>
      <c r="U44" s="15"/>
      <c r="V44" s="15"/>
      <c r="W44" s="15"/>
      <c r="X44" s="15"/>
      <c r="Y44" s="37"/>
      <c r="Z44" s="370"/>
      <c r="AA44" s="37"/>
      <c r="AB44" s="37"/>
      <c r="AC44"/>
      <c r="AD44"/>
      <c r="AE44"/>
      <c r="AF44"/>
      <c r="AG44"/>
      <c r="AH44"/>
      <c r="AI44"/>
      <c r="AJ44"/>
      <c r="AK44" s="396"/>
      <c r="AL44" s="396"/>
      <c r="AM44" s="396"/>
      <c r="AN44" s="396"/>
      <c r="AO44" s="396"/>
      <c r="AP44" s="396"/>
    </row>
    <row r="45" spans="1:42" s="173" customFormat="1" ht="27.75" customHeight="1">
      <c r="A45" s="230" t="s">
        <v>542</v>
      </c>
      <c r="B45" s="192">
        <v>33603</v>
      </c>
      <c r="C45" s="192">
        <v>33969</v>
      </c>
      <c r="D45" s="192">
        <v>34334</v>
      </c>
      <c r="E45" s="192">
        <v>34699</v>
      </c>
      <c r="F45" s="192">
        <v>35064</v>
      </c>
      <c r="G45" s="192">
        <v>35430</v>
      </c>
      <c r="H45" s="192">
        <v>35795</v>
      </c>
      <c r="I45" s="192">
        <v>36160</v>
      </c>
      <c r="J45" s="192">
        <v>36525</v>
      </c>
      <c r="K45" s="192">
        <v>36891</v>
      </c>
      <c r="L45" s="192">
        <v>37256</v>
      </c>
      <c r="M45" s="192">
        <v>37621</v>
      </c>
      <c r="N45" s="192">
        <v>37986</v>
      </c>
      <c r="O45" s="192">
        <v>38352</v>
      </c>
      <c r="P45" s="192">
        <v>38717</v>
      </c>
      <c r="Q45" s="192">
        <v>39082</v>
      </c>
      <c r="R45" s="192">
        <v>39447</v>
      </c>
      <c r="S45" s="192">
        <v>39813</v>
      </c>
      <c r="T45" s="192">
        <v>40178</v>
      </c>
      <c r="U45" s="192">
        <v>40543</v>
      </c>
      <c r="V45" s="192">
        <v>40908</v>
      </c>
      <c r="W45" s="192">
        <v>41274</v>
      </c>
      <c r="X45" s="192">
        <v>41639</v>
      </c>
      <c r="Y45" s="367">
        <v>41640</v>
      </c>
      <c r="Z45" s="377">
        <v>42005</v>
      </c>
      <c r="AA45" s="377">
        <v>42372</v>
      </c>
      <c r="AB45" s="377">
        <v>42736</v>
      </c>
      <c r="AC45"/>
      <c r="AD45"/>
      <c r="AE45"/>
      <c r="AF45"/>
      <c r="AG45"/>
      <c r="AH45"/>
      <c r="AJ45" s="391"/>
      <c r="AK45" s="396"/>
      <c r="AL45" s="396"/>
      <c r="AM45" s="396"/>
      <c r="AN45" s="396"/>
      <c r="AO45" s="396"/>
      <c r="AP45" s="396"/>
    </row>
    <row r="46" spans="1:42" s="64" customFormat="1">
      <c r="A46" s="206" t="s">
        <v>432</v>
      </c>
      <c r="B46" s="15"/>
      <c r="C46" s="235"/>
      <c r="D46" s="15"/>
      <c r="E46" s="235"/>
      <c r="F46" s="15"/>
      <c r="G46" s="235"/>
      <c r="H46" s="15"/>
      <c r="I46" s="15"/>
      <c r="J46" s="15"/>
      <c r="K46" s="15"/>
      <c r="L46" s="15"/>
      <c r="M46" s="15"/>
      <c r="N46" s="15"/>
      <c r="O46" s="15"/>
      <c r="P46" s="15"/>
      <c r="Q46" s="15"/>
      <c r="R46" s="15"/>
      <c r="S46" s="15"/>
      <c r="T46" s="15"/>
      <c r="U46" s="15"/>
      <c r="V46" s="15"/>
      <c r="W46" s="15"/>
      <c r="X46" s="15"/>
      <c r="Y46" s="37"/>
      <c r="Z46" s="378"/>
      <c r="AA46" s="378"/>
      <c r="AB46" s="378"/>
      <c r="AC46"/>
      <c r="AD46"/>
      <c r="AE46"/>
      <c r="AF46"/>
      <c r="AG46"/>
      <c r="AH46"/>
      <c r="AJ46" s="391"/>
      <c r="AK46" s="396"/>
      <c r="AL46" s="396"/>
      <c r="AM46" s="396"/>
      <c r="AN46" s="396"/>
      <c r="AO46" s="396"/>
      <c r="AP46" s="396"/>
    </row>
    <row r="47" spans="1:42" s="290" customFormat="1">
      <c r="A47" s="287" t="s">
        <v>430</v>
      </c>
      <c r="B47" s="288">
        <v>3782</v>
      </c>
      <c r="C47" s="288">
        <v>4123</v>
      </c>
      <c r="D47" s="288">
        <v>4035</v>
      </c>
      <c r="E47" s="288">
        <v>4363</v>
      </c>
      <c r="F47" s="288">
        <v>3355</v>
      </c>
      <c r="G47" s="288">
        <v>3870</v>
      </c>
      <c r="H47" s="288">
        <v>4341</v>
      </c>
      <c r="I47" s="288">
        <v>2191</v>
      </c>
      <c r="J47" s="288">
        <v>1744</v>
      </c>
      <c r="K47" s="288">
        <v>2294</v>
      </c>
      <c r="L47" s="288">
        <v>2630</v>
      </c>
      <c r="M47" s="288">
        <v>2843</v>
      </c>
      <c r="N47" s="288">
        <v>2301</v>
      </c>
      <c r="O47" s="288">
        <v>2038</v>
      </c>
      <c r="P47" s="288">
        <v>1988</v>
      </c>
      <c r="Q47" s="288">
        <v>2262</v>
      </c>
      <c r="R47" s="288">
        <v>2484</v>
      </c>
      <c r="S47" s="288">
        <v>2685</v>
      </c>
      <c r="T47" s="288">
        <v>2668</v>
      </c>
      <c r="U47" s="288">
        <v>3011</v>
      </c>
      <c r="V47" s="288">
        <v>2836</v>
      </c>
      <c r="W47" s="288">
        <v>3286</v>
      </c>
      <c r="X47" s="288">
        <v>3068</v>
      </c>
      <c r="Y47" s="289">
        <v>3362</v>
      </c>
      <c r="Z47" s="330">
        <v>3219</v>
      </c>
      <c r="AA47" s="289">
        <v>2981</v>
      </c>
      <c r="AB47" s="289">
        <v>2939</v>
      </c>
      <c r="AC47"/>
      <c r="AD47"/>
      <c r="AE47"/>
      <c r="AF47"/>
      <c r="AG47"/>
      <c r="AH47"/>
      <c r="AJ47" s="391"/>
      <c r="AK47" s="396"/>
      <c r="AL47" s="396"/>
      <c r="AM47" s="396"/>
      <c r="AN47" s="396"/>
      <c r="AO47" s="396"/>
      <c r="AP47" s="396"/>
    </row>
    <row r="48" spans="1:42" s="64" customFormat="1" ht="16.2">
      <c r="A48" s="232" t="s">
        <v>431</v>
      </c>
      <c r="B48" s="236">
        <v>128555</v>
      </c>
      <c r="C48" s="236">
        <v>126657</v>
      </c>
      <c r="D48" s="236">
        <v>130796</v>
      </c>
      <c r="E48" s="236">
        <v>140171</v>
      </c>
      <c r="F48" s="236">
        <v>107821</v>
      </c>
      <c r="G48" s="236">
        <v>143509</v>
      </c>
      <c r="H48" s="236">
        <v>146737</v>
      </c>
      <c r="I48" s="236">
        <v>131422</v>
      </c>
      <c r="J48" s="236">
        <v>114541</v>
      </c>
      <c r="K48" s="236">
        <v>145678</v>
      </c>
      <c r="L48" s="236">
        <v>207012</v>
      </c>
      <c r="M48" s="236">
        <v>228584</v>
      </c>
      <c r="N48" s="236">
        <v>212261</v>
      </c>
      <c r="O48" s="236">
        <v>236545</v>
      </c>
      <c r="P48" s="236">
        <v>643667</v>
      </c>
      <c r="Q48" s="236">
        <v>461064</v>
      </c>
      <c r="R48" s="236">
        <v>438268</v>
      </c>
      <c r="S48" s="236">
        <v>525262</v>
      </c>
      <c r="T48" s="236">
        <v>638850</v>
      </c>
      <c r="U48" s="236">
        <v>783203</v>
      </c>
      <c r="V48" s="236">
        <v>816256</v>
      </c>
      <c r="W48" s="236">
        <v>1006517</v>
      </c>
      <c r="X48" s="236">
        <v>1049819</v>
      </c>
      <c r="Y48" s="237">
        <v>1239519.2598999999</v>
      </c>
      <c r="Z48" s="331">
        <v>1180932</v>
      </c>
      <c r="AA48" s="237">
        <v>1228644</v>
      </c>
      <c r="AB48" s="237" t="s">
        <v>588</v>
      </c>
      <c r="AC48"/>
      <c r="AD48"/>
      <c r="AE48"/>
      <c r="AF48"/>
      <c r="AG48"/>
      <c r="AH48"/>
      <c r="AJ48" s="391"/>
      <c r="AK48" s="396"/>
      <c r="AL48" s="396"/>
      <c r="AM48" s="396"/>
      <c r="AN48" s="396"/>
      <c r="AO48" s="396"/>
      <c r="AP48" s="396"/>
    </row>
    <row r="49" spans="1:42" s="64" customFormat="1">
      <c r="A49" s="206" t="s">
        <v>434</v>
      </c>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7"/>
      <c r="Z49" s="331"/>
      <c r="AA49" s="237"/>
      <c r="AB49" s="237"/>
      <c r="AC49"/>
      <c r="AD49"/>
      <c r="AE49"/>
      <c r="AF49"/>
      <c r="AG49"/>
      <c r="AH49"/>
      <c r="AJ49" s="391"/>
      <c r="AK49" s="396"/>
      <c r="AL49" s="396"/>
      <c r="AM49" s="396"/>
      <c r="AN49" s="396"/>
      <c r="AO49" s="396"/>
      <c r="AP49" s="396"/>
    </row>
    <row r="50" spans="1:42" s="290" customFormat="1">
      <c r="A50" s="287" t="s">
        <v>430</v>
      </c>
      <c r="B50" s="288">
        <v>1544</v>
      </c>
      <c r="C50" s="288">
        <v>1566</v>
      </c>
      <c r="D50" s="288">
        <v>1575</v>
      </c>
      <c r="E50" s="288">
        <v>1574</v>
      </c>
      <c r="F50" s="288">
        <v>4016</v>
      </c>
      <c r="G50" s="288">
        <v>4317</v>
      </c>
      <c r="H50" s="288">
        <v>3689</v>
      </c>
      <c r="I50" s="288">
        <v>4147</v>
      </c>
      <c r="J50" s="288">
        <v>2616</v>
      </c>
      <c r="K50" s="288">
        <v>3179</v>
      </c>
      <c r="L50" s="288">
        <v>1742</v>
      </c>
      <c r="M50" s="288">
        <v>1666</v>
      </c>
      <c r="N50" s="288">
        <v>1613</v>
      </c>
      <c r="O50" s="288">
        <v>1845</v>
      </c>
      <c r="P50" s="288">
        <v>2004</v>
      </c>
      <c r="Q50" s="288">
        <v>3470</v>
      </c>
      <c r="R50" s="288">
        <v>3557</v>
      </c>
      <c r="S50" s="288">
        <v>3810</v>
      </c>
      <c r="T50" s="288">
        <v>3937</v>
      </c>
      <c r="U50" s="288">
        <v>3920</v>
      </c>
      <c r="V50" s="288">
        <v>3980</v>
      </c>
      <c r="W50" s="288">
        <v>4490</v>
      </c>
      <c r="X50" s="288">
        <v>3541</v>
      </c>
      <c r="Y50" s="289">
        <v>3433</v>
      </c>
      <c r="Z50" s="330">
        <v>3396</v>
      </c>
      <c r="AA50" s="289">
        <v>3420</v>
      </c>
      <c r="AB50" s="289">
        <v>3375</v>
      </c>
      <c r="AC50"/>
      <c r="AD50"/>
      <c r="AE50"/>
      <c r="AF50"/>
      <c r="AG50"/>
      <c r="AH50"/>
      <c r="AJ50" s="391"/>
      <c r="AK50" s="396"/>
      <c r="AL50" s="396"/>
      <c r="AM50" s="396"/>
      <c r="AN50" s="396"/>
      <c r="AO50" s="396"/>
      <c r="AP50" s="396"/>
    </row>
    <row r="51" spans="1:42" s="64" customFormat="1">
      <c r="A51" s="232" t="s">
        <v>431</v>
      </c>
      <c r="B51" s="236">
        <v>138659</v>
      </c>
      <c r="C51" s="236">
        <v>151367</v>
      </c>
      <c r="D51" s="236">
        <v>149604</v>
      </c>
      <c r="E51" s="236">
        <v>151896</v>
      </c>
      <c r="F51" s="236">
        <v>473352</v>
      </c>
      <c r="G51" s="236">
        <v>459139</v>
      </c>
      <c r="H51" s="236">
        <v>453182</v>
      </c>
      <c r="I51" s="236">
        <v>473149</v>
      </c>
      <c r="J51" s="236">
        <v>313550</v>
      </c>
      <c r="K51" s="236">
        <v>273190</v>
      </c>
      <c r="L51" s="236">
        <v>181371</v>
      </c>
      <c r="M51" s="236">
        <v>191596</v>
      </c>
      <c r="N51" s="236">
        <v>197585</v>
      </c>
      <c r="O51" s="236">
        <v>353510</v>
      </c>
      <c r="P51" s="236">
        <v>797255</v>
      </c>
      <c r="Q51" s="236">
        <v>903828</v>
      </c>
      <c r="R51" s="236">
        <v>1073981</v>
      </c>
      <c r="S51" s="236">
        <v>1245021</v>
      </c>
      <c r="T51" s="236">
        <v>1480882</v>
      </c>
      <c r="U51" s="236">
        <v>1597848</v>
      </c>
      <c r="V51" s="236">
        <v>1702850</v>
      </c>
      <c r="W51" s="236">
        <v>2016521</v>
      </c>
      <c r="X51" s="236">
        <v>1814111</v>
      </c>
      <c r="Y51" s="237">
        <v>2154320.8581600003</v>
      </c>
      <c r="Z51" s="331">
        <v>2424466</v>
      </c>
      <c r="AA51" s="237">
        <v>2530670</v>
      </c>
      <c r="AB51" s="237">
        <v>2699543</v>
      </c>
      <c r="AC51"/>
      <c r="AD51"/>
      <c r="AE51"/>
      <c r="AF51"/>
      <c r="AG51"/>
      <c r="AH51"/>
      <c r="AJ51" s="391"/>
      <c r="AK51" s="396"/>
      <c r="AL51" s="396"/>
      <c r="AM51" s="396"/>
      <c r="AN51" s="396"/>
      <c r="AO51" s="396"/>
      <c r="AP51" s="396"/>
    </row>
    <row r="52" spans="1:42" s="64" customFormat="1">
      <c r="A52" s="206" t="s">
        <v>435</v>
      </c>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7"/>
      <c r="Z52" s="331"/>
      <c r="AA52" s="237"/>
      <c r="AB52" s="237"/>
      <c r="AC52"/>
      <c r="AD52"/>
      <c r="AE52"/>
      <c r="AF52"/>
      <c r="AG52"/>
      <c r="AH52"/>
      <c r="AJ52" s="391"/>
      <c r="AK52" s="396"/>
      <c r="AL52" s="396"/>
      <c r="AM52" s="396"/>
      <c r="AN52" s="396"/>
      <c r="AO52" s="396"/>
      <c r="AP52" s="396"/>
    </row>
    <row r="53" spans="1:42" s="290" customFormat="1">
      <c r="A53" s="287" t="s">
        <v>430</v>
      </c>
      <c r="B53" s="288">
        <v>2084</v>
      </c>
      <c r="C53" s="288">
        <v>2050</v>
      </c>
      <c r="D53" s="288">
        <v>5285</v>
      </c>
      <c r="E53" s="288">
        <v>3737</v>
      </c>
      <c r="F53" s="288">
        <v>949</v>
      </c>
      <c r="G53" s="288">
        <v>1004</v>
      </c>
      <c r="H53" s="288">
        <v>906</v>
      </c>
      <c r="I53" s="288">
        <v>819</v>
      </c>
      <c r="J53" s="288">
        <v>329</v>
      </c>
      <c r="K53" s="288">
        <v>924</v>
      </c>
      <c r="L53" s="288">
        <v>1467</v>
      </c>
      <c r="M53" s="288">
        <v>1481</v>
      </c>
      <c r="N53" s="288">
        <v>1436</v>
      </c>
      <c r="O53" s="288">
        <v>2513</v>
      </c>
      <c r="P53" s="288">
        <v>2551</v>
      </c>
      <c r="Q53" s="288">
        <v>4580</v>
      </c>
      <c r="R53" s="288">
        <v>4824</v>
      </c>
      <c r="S53" s="288">
        <v>5274</v>
      </c>
      <c r="T53" s="288">
        <v>6194</v>
      </c>
      <c r="U53" s="288">
        <v>6406</v>
      </c>
      <c r="V53" s="288">
        <v>6637</v>
      </c>
      <c r="W53" s="288">
        <v>6572</v>
      </c>
      <c r="X53" s="288">
        <v>7068</v>
      </c>
      <c r="Y53" s="289">
        <v>7480</v>
      </c>
      <c r="Z53" s="330">
        <v>7754</v>
      </c>
      <c r="AA53" s="289">
        <v>7943</v>
      </c>
      <c r="AB53" s="289">
        <v>8145</v>
      </c>
      <c r="AC53"/>
      <c r="AD53"/>
      <c r="AE53"/>
      <c r="AF53"/>
      <c r="AG53"/>
      <c r="AH53"/>
      <c r="AJ53" s="391"/>
      <c r="AK53" s="396"/>
      <c r="AL53" s="396"/>
      <c r="AM53" s="396"/>
      <c r="AN53" s="396"/>
      <c r="AO53" s="396"/>
      <c r="AP53" s="396"/>
    </row>
    <row r="54" spans="1:42" s="64" customFormat="1">
      <c r="A54" s="232" t="s">
        <v>431</v>
      </c>
      <c r="B54" s="236">
        <v>189604</v>
      </c>
      <c r="C54" s="236">
        <v>184137</v>
      </c>
      <c r="D54" s="236">
        <v>749660</v>
      </c>
      <c r="E54" s="236">
        <v>562792</v>
      </c>
      <c r="F54" s="236">
        <v>212038</v>
      </c>
      <c r="G54" s="236">
        <v>102038</v>
      </c>
      <c r="H54" s="236">
        <v>86851</v>
      </c>
      <c r="I54" s="236">
        <v>98776</v>
      </c>
      <c r="J54" s="236">
        <v>50595</v>
      </c>
      <c r="K54" s="236">
        <v>120551</v>
      </c>
      <c r="L54" s="236">
        <v>188811</v>
      </c>
      <c r="M54" s="236">
        <v>208609</v>
      </c>
      <c r="N54" s="236">
        <v>210829</v>
      </c>
      <c r="O54" s="236">
        <v>719512</v>
      </c>
      <c r="P54" s="236">
        <v>1128817</v>
      </c>
      <c r="Q54" s="236">
        <v>1371083</v>
      </c>
      <c r="R54" s="236">
        <v>1576019</v>
      </c>
      <c r="S54" s="236">
        <v>1775564</v>
      </c>
      <c r="T54" s="236">
        <v>2638349</v>
      </c>
      <c r="U54" s="236">
        <v>2732379</v>
      </c>
      <c r="V54" s="236">
        <v>3054910</v>
      </c>
      <c r="W54" s="236">
        <v>3574971</v>
      </c>
      <c r="X54" s="236">
        <v>4352081</v>
      </c>
      <c r="Y54" s="237">
        <v>5039224.3870000001</v>
      </c>
      <c r="Z54" s="331">
        <v>5705468</v>
      </c>
      <c r="AA54" s="237">
        <v>6089027</v>
      </c>
      <c r="AB54" s="237">
        <v>6702925</v>
      </c>
      <c r="AC54"/>
      <c r="AD54"/>
      <c r="AE54"/>
      <c r="AF54"/>
      <c r="AG54"/>
      <c r="AH54"/>
      <c r="AJ54" s="391"/>
      <c r="AK54" s="396"/>
      <c r="AL54" s="396"/>
      <c r="AM54" s="396"/>
      <c r="AN54" s="396"/>
      <c r="AO54" s="396"/>
      <c r="AP54" s="396"/>
    </row>
    <row r="55" spans="1:42" s="64" customFormat="1">
      <c r="A55" s="206" t="s">
        <v>436</v>
      </c>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7"/>
      <c r="Z55" s="331"/>
      <c r="AA55" s="237"/>
      <c r="AB55" s="237"/>
      <c r="AC55"/>
      <c r="AD55"/>
      <c r="AE55"/>
      <c r="AF55"/>
      <c r="AG55"/>
      <c r="AH55"/>
      <c r="AJ55" s="391"/>
      <c r="AK55" s="396"/>
      <c r="AL55" s="396"/>
      <c r="AM55" s="396"/>
      <c r="AN55" s="396"/>
      <c r="AO55" s="396"/>
      <c r="AP55" s="396"/>
    </row>
    <row r="56" spans="1:42" s="290" customFormat="1">
      <c r="A56" s="287" t="s">
        <v>430</v>
      </c>
      <c r="B56" s="288">
        <v>938</v>
      </c>
      <c r="C56" s="288">
        <v>1080</v>
      </c>
      <c r="D56" s="288">
        <v>1123</v>
      </c>
      <c r="E56" s="288">
        <v>1160</v>
      </c>
      <c r="F56" s="288">
        <v>1102</v>
      </c>
      <c r="G56" s="288">
        <v>1118</v>
      </c>
      <c r="H56" s="288">
        <v>952</v>
      </c>
      <c r="I56" s="288">
        <v>1107</v>
      </c>
      <c r="J56" s="288">
        <v>355</v>
      </c>
      <c r="K56" s="288">
        <v>879</v>
      </c>
      <c r="L56" s="288">
        <v>808</v>
      </c>
      <c r="M56" s="288">
        <v>911</v>
      </c>
      <c r="N56" s="288">
        <v>829</v>
      </c>
      <c r="O56" s="288">
        <v>1323</v>
      </c>
      <c r="P56" s="288">
        <v>1307</v>
      </c>
      <c r="Q56" s="288">
        <v>2519</v>
      </c>
      <c r="R56" s="288">
        <v>2843</v>
      </c>
      <c r="S56" s="288">
        <v>3394</v>
      </c>
      <c r="T56" s="288">
        <v>3599</v>
      </c>
      <c r="U56" s="288">
        <v>3830</v>
      </c>
      <c r="V56" s="288">
        <v>4251</v>
      </c>
      <c r="W56" s="288">
        <v>4390</v>
      </c>
      <c r="X56" s="288">
        <v>4461</v>
      </c>
      <c r="Y56" s="289">
        <v>5171</v>
      </c>
      <c r="Z56" s="330">
        <v>5279</v>
      </c>
      <c r="AA56" s="289">
        <v>5265</v>
      </c>
      <c r="AB56" s="289">
        <v>5292</v>
      </c>
      <c r="AC56"/>
      <c r="AD56"/>
      <c r="AE56"/>
      <c r="AF56"/>
      <c r="AG56"/>
      <c r="AH56"/>
      <c r="AJ56" s="391"/>
      <c r="AK56" s="396"/>
      <c r="AL56" s="396"/>
      <c r="AM56" s="396"/>
      <c r="AN56" s="396"/>
      <c r="AO56" s="396"/>
      <c r="AP56" s="396"/>
    </row>
    <row r="57" spans="1:42" s="64" customFormat="1">
      <c r="A57" s="232" t="s">
        <v>431</v>
      </c>
      <c r="B57" s="236">
        <v>46177</v>
      </c>
      <c r="C57" s="236">
        <v>50504</v>
      </c>
      <c r="D57" s="236">
        <v>53172</v>
      </c>
      <c r="E57" s="236">
        <v>50180</v>
      </c>
      <c r="F57" s="236">
        <v>49595</v>
      </c>
      <c r="G57" s="236">
        <v>57740</v>
      </c>
      <c r="H57" s="236">
        <v>50792</v>
      </c>
      <c r="I57" s="236">
        <v>73170</v>
      </c>
      <c r="J57" s="236">
        <v>25442</v>
      </c>
      <c r="K57" s="236">
        <v>66456</v>
      </c>
      <c r="L57" s="236">
        <v>74769</v>
      </c>
      <c r="M57" s="236">
        <v>87027</v>
      </c>
      <c r="N57" s="236">
        <v>124983</v>
      </c>
      <c r="O57" s="236">
        <v>200967</v>
      </c>
      <c r="P57" s="236">
        <v>600843</v>
      </c>
      <c r="Q57" s="236">
        <v>968920</v>
      </c>
      <c r="R57" s="236">
        <v>1188636</v>
      </c>
      <c r="S57" s="236">
        <v>1526043</v>
      </c>
      <c r="T57" s="236">
        <v>1768535</v>
      </c>
      <c r="U57" s="236">
        <v>1927829</v>
      </c>
      <c r="V57" s="236">
        <v>2213628</v>
      </c>
      <c r="W57" s="236">
        <v>2451490</v>
      </c>
      <c r="X57" s="236">
        <v>2666724</v>
      </c>
      <c r="Y57" s="237">
        <v>2603993.9944000002</v>
      </c>
      <c r="Z57" s="331">
        <v>2642835</v>
      </c>
      <c r="AA57" s="237">
        <v>2650442</v>
      </c>
      <c r="AB57" s="237">
        <v>2688229</v>
      </c>
      <c r="AC57"/>
      <c r="AD57"/>
      <c r="AE57"/>
      <c r="AF57"/>
      <c r="AG57"/>
      <c r="AH57"/>
      <c r="AJ57" s="391"/>
      <c r="AK57" s="396"/>
      <c r="AL57" s="396"/>
      <c r="AM57" s="396"/>
      <c r="AN57" s="396"/>
      <c r="AO57" s="396"/>
      <c r="AP57" s="396"/>
    </row>
    <row r="58" spans="1:42" s="64" customFormat="1">
      <c r="A58" s="206" t="s">
        <v>433</v>
      </c>
      <c r="B58" s="238"/>
      <c r="C58" s="238"/>
      <c r="D58" s="238"/>
      <c r="E58" s="238"/>
      <c r="F58" s="238"/>
      <c r="G58" s="238"/>
      <c r="H58" s="238"/>
      <c r="I58" s="238"/>
      <c r="J58" s="238"/>
      <c r="K58" s="238"/>
      <c r="L58" s="238"/>
      <c r="M58" s="238"/>
      <c r="N58" s="238"/>
      <c r="O58" s="238"/>
      <c r="P58" s="238"/>
      <c r="Q58" s="238"/>
      <c r="R58" s="238"/>
      <c r="S58" s="238"/>
      <c r="T58" s="239"/>
      <c r="U58" s="239"/>
      <c r="V58" s="239"/>
      <c r="W58" s="239"/>
      <c r="X58" s="239"/>
      <c r="Y58" s="368"/>
      <c r="Z58" s="376"/>
      <c r="AA58" s="368"/>
      <c r="AB58" s="368"/>
      <c r="AC58"/>
      <c r="AD58"/>
      <c r="AE58"/>
      <c r="AF58"/>
      <c r="AG58"/>
      <c r="AH58"/>
      <c r="AJ58" s="391"/>
      <c r="AK58" s="396"/>
      <c r="AL58" s="396"/>
      <c r="AM58" s="396"/>
      <c r="AN58" s="396"/>
      <c r="AO58" s="396"/>
      <c r="AP58" s="396"/>
    </row>
    <row r="59" spans="1:42" s="290" customFormat="1">
      <c r="A59" s="287" t="s">
        <v>430</v>
      </c>
      <c r="B59" s="288" t="s">
        <v>557</v>
      </c>
      <c r="C59" s="288"/>
      <c r="D59" s="288"/>
      <c r="E59" s="288"/>
      <c r="F59" s="288">
        <v>0</v>
      </c>
      <c r="G59" s="288">
        <v>0</v>
      </c>
      <c r="H59" s="288">
        <v>3</v>
      </c>
      <c r="I59" s="288">
        <v>0</v>
      </c>
      <c r="J59" s="288">
        <v>0</v>
      </c>
      <c r="K59" s="288">
        <v>0</v>
      </c>
      <c r="L59" s="288">
        <v>319</v>
      </c>
      <c r="M59" s="288">
        <v>142</v>
      </c>
      <c r="N59" s="288">
        <v>0</v>
      </c>
      <c r="O59" s="288">
        <v>0</v>
      </c>
      <c r="P59" s="288">
        <v>0</v>
      </c>
      <c r="Q59" s="288">
        <v>0</v>
      </c>
      <c r="R59" s="288">
        <v>2</v>
      </c>
      <c r="S59" s="288">
        <v>30</v>
      </c>
      <c r="T59" s="288">
        <v>84</v>
      </c>
      <c r="U59" s="288">
        <v>62</v>
      </c>
      <c r="V59" s="288">
        <v>172</v>
      </c>
      <c r="W59" s="288">
        <v>172</v>
      </c>
      <c r="X59" s="288">
        <v>226</v>
      </c>
      <c r="Y59" s="289">
        <v>3</v>
      </c>
      <c r="Z59" s="330">
        <v>4</v>
      </c>
      <c r="AA59" s="289">
        <v>8</v>
      </c>
      <c r="AB59" s="289">
        <v>8</v>
      </c>
      <c r="AC59"/>
      <c r="AD59"/>
      <c r="AE59"/>
      <c r="AF59"/>
      <c r="AG59"/>
      <c r="AH59"/>
      <c r="AJ59" s="391"/>
      <c r="AK59" s="396"/>
      <c r="AL59" s="396"/>
      <c r="AM59" s="396"/>
      <c r="AN59" s="396"/>
      <c r="AO59" s="396"/>
      <c r="AP59" s="396"/>
    </row>
    <row r="60" spans="1:42" s="64" customFormat="1">
      <c r="A60" s="232" t="s">
        <v>431</v>
      </c>
      <c r="B60" s="276" t="s">
        <v>557</v>
      </c>
      <c r="C60" s="309"/>
      <c r="D60" s="309"/>
      <c r="E60" s="309"/>
      <c r="F60" s="309">
        <v>0</v>
      </c>
      <c r="G60" s="309">
        <v>0</v>
      </c>
      <c r="H60" s="236">
        <v>270</v>
      </c>
      <c r="I60" s="276">
        <v>0</v>
      </c>
      <c r="J60" s="276">
        <v>0</v>
      </c>
      <c r="K60" s="236">
        <v>0</v>
      </c>
      <c r="L60" s="236">
        <v>9334</v>
      </c>
      <c r="M60" s="236">
        <v>10756</v>
      </c>
      <c r="N60" s="236">
        <v>0</v>
      </c>
      <c r="O60" s="236">
        <v>0</v>
      </c>
      <c r="P60" s="276">
        <v>0</v>
      </c>
      <c r="Q60" s="276">
        <v>0</v>
      </c>
      <c r="R60" s="236">
        <v>5490</v>
      </c>
      <c r="S60" s="236">
        <v>43130</v>
      </c>
      <c r="T60" s="236">
        <v>56472</v>
      </c>
      <c r="U60" s="236">
        <v>85538</v>
      </c>
      <c r="V60" s="236">
        <v>135244</v>
      </c>
      <c r="W60" s="236">
        <v>126619</v>
      </c>
      <c r="X60" s="236">
        <v>81118</v>
      </c>
      <c r="Y60" s="237">
        <v>2155</v>
      </c>
      <c r="Z60" s="331">
        <v>5177</v>
      </c>
      <c r="AA60" s="237">
        <v>14563</v>
      </c>
      <c r="AB60" s="237">
        <v>14680</v>
      </c>
      <c r="AC60"/>
      <c r="AD60"/>
      <c r="AE60"/>
      <c r="AF60"/>
      <c r="AG60"/>
      <c r="AH60"/>
      <c r="AJ60" s="391"/>
      <c r="AK60" s="396"/>
      <c r="AL60" s="396"/>
      <c r="AM60" s="396"/>
      <c r="AN60" s="396"/>
      <c r="AO60" s="396"/>
      <c r="AP60" s="396"/>
    </row>
    <row r="61" spans="1:42" s="64" customFormat="1">
      <c r="A61" s="233" t="s">
        <v>37</v>
      </c>
      <c r="B61" s="238"/>
      <c r="C61" s="238"/>
      <c r="D61" s="238"/>
      <c r="E61" s="238"/>
      <c r="F61" s="238"/>
      <c r="G61" s="238"/>
      <c r="H61" s="238"/>
      <c r="I61" s="238"/>
      <c r="J61" s="238"/>
      <c r="K61" s="246"/>
      <c r="L61" s="246"/>
      <c r="M61" s="246"/>
      <c r="N61" s="246"/>
      <c r="O61" s="246"/>
      <c r="P61" s="238"/>
      <c r="Q61" s="238"/>
      <c r="R61" s="246"/>
      <c r="S61" s="246"/>
      <c r="T61" s="236"/>
      <c r="U61" s="236"/>
      <c r="V61" s="236"/>
      <c r="W61" s="236"/>
      <c r="X61" s="236"/>
      <c r="Y61" s="237"/>
      <c r="Z61" s="331"/>
      <c r="AA61" s="237"/>
      <c r="AB61" s="237"/>
      <c r="AC61"/>
      <c r="AD61"/>
      <c r="AE61"/>
      <c r="AF61"/>
      <c r="AG61"/>
      <c r="AH61"/>
      <c r="AJ61" s="391"/>
      <c r="AK61" s="396"/>
      <c r="AL61" s="396"/>
      <c r="AM61" s="396"/>
      <c r="AN61" s="396"/>
      <c r="AO61" s="396"/>
      <c r="AP61" s="396"/>
    </row>
    <row r="62" spans="1:42" s="290" customFormat="1">
      <c r="A62" s="287" t="s">
        <v>430</v>
      </c>
      <c r="B62" s="288">
        <v>8348</v>
      </c>
      <c r="C62" s="288">
        <v>8819</v>
      </c>
      <c r="D62" s="288">
        <v>12018</v>
      </c>
      <c r="E62" s="288">
        <v>10834</v>
      </c>
      <c r="F62" s="288">
        <v>9422</v>
      </c>
      <c r="G62" s="288">
        <v>10309</v>
      </c>
      <c r="H62" s="288">
        <v>9891</v>
      </c>
      <c r="I62" s="288">
        <v>8264</v>
      </c>
      <c r="J62" s="288">
        <v>5044</v>
      </c>
      <c r="K62" s="288">
        <v>7276</v>
      </c>
      <c r="L62" s="288">
        <v>6966</v>
      </c>
      <c r="M62" s="288">
        <v>7043</v>
      </c>
      <c r="N62" s="288">
        <v>6179</v>
      </c>
      <c r="O62" s="288">
        <v>7719</v>
      </c>
      <c r="P62" s="288">
        <v>7850</v>
      </c>
      <c r="Q62" s="288">
        <v>12831</v>
      </c>
      <c r="R62" s="288">
        <v>13710</v>
      </c>
      <c r="S62" s="288">
        <v>15193</v>
      </c>
      <c r="T62" s="288">
        <v>16482</v>
      </c>
      <c r="U62" s="288">
        <v>17229</v>
      </c>
      <c r="V62" s="288">
        <v>17876</v>
      </c>
      <c r="W62" s="288">
        <v>18910</v>
      </c>
      <c r="X62" s="288">
        <v>18364</v>
      </c>
      <c r="Y62" s="289">
        <v>19449</v>
      </c>
      <c r="Z62" s="330">
        <v>19652</v>
      </c>
      <c r="AA62" s="289">
        <v>19617</v>
      </c>
      <c r="AB62" s="289">
        <v>19759</v>
      </c>
      <c r="AC62"/>
      <c r="AD62"/>
      <c r="AE62"/>
      <c r="AF62"/>
      <c r="AG62"/>
      <c r="AH62"/>
      <c r="AJ62" s="391"/>
      <c r="AK62" s="396"/>
      <c r="AL62" s="396"/>
      <c r="AM62" s="396"/>
      <c r="AN62" s="396"/>
      <c r="AO62" s="396"/>
      <c r="AP62" s="396"/>
    </row>
    <row r="63" spans="1:42" s="64" customFormat="1" ht="16.2">
      <c r="A63" s="234" t="s">
        <v>431</v>
      </c>
      <c r="B63" s="247">
        <v>502995</v>
      </c>
      <c r="C63" s="247">
        <v>512665</v>
      </c>
      <c r="D63" s="247">
        <v>1083232</v>
      </c>
      <c r="E63" s="247">
        <v>905039</v>
      </c>
      <c r="F63" s="247">
        <v>842806</v>
      </c>
      <c r="G63" s="247">
        <v>762426</v>
      </c>
      <c r="H63" s="247">
        <v>737832</v>
      </c>
      <c r="I63" s="247">
        <v>776517</v>
      </c>
      <c r="J63" s="247">
        <v>504128</v>
      </c>
      <c r="K63" s="247">
        <v>605875</v>
      </c>
      <c r="L63" s="247">
        <v>661297</v>
      </c>
      <c r="M63" s="247">
        <v>726572</v>
      </c>
      <c r="N63" s="247">
        <v>745658</v>
      </c>
      <c r="O63" s="247">
        <v>1510534</v>
      </c>
      <c r="P63" s="247">
        <v>3170582</v>
      </c>
      <c r="Q63" s="247">
        <v>3704895</v>
      </c>
      <c r="R63" s="247">
        <v>4282394</v>
      </c>
      <c r="S63" s="247">
        <v>5115020</v>
      </c>
      <c r="T63" s="247">
        <v>6583088</v>
      </c>
      <c r="U63" s="247">
        <v>7126797</v>
      </c>
      <c r="V63" s="247">
        <v>7922888</v>
      </c>
      <c r="W63" s="247">
        <v>9176118</v>
      </c>
      <c r="X63" s="247">
        <v>9963853</v>
      </c>
      <c r="Y63" s="321">
        <v>11039213.499460001</v>
      </c>
      <c r="Z63" s="337">
        <v>11958878</v>
      </c>
      <c r="AA63" s="321">
        <v>12513346</v>
      </c>
      <c r="AB63" s="321" t="s">
        <v>589</v>
      </c>
      <c r="AC63"/>
      <c r="AD63"/>
      <c r="AE63"/>
      <c r="AF63"/>
      <c r="AG63"/>
      <c r="AH63"/>
      <c r="AJ63" s="391"/>
      <c r="AK63" s="396"/>
      <c r="AL63" s="396"/>
      <c r="AM63" s="396"/>
      <c r="AN63" s="396"/>
      <c r="AO63" s="396"/>
      <c r="AP63" s="396"/>
    </row>
    <row r="64" spans="1:42" s="202" customFormat="1" ht="19.5" customHeight="1">
      <c r="A64" s="298" t="s">
        <v>352</v>
      </c>
      <c r="Y64" s="178"/>
      <c r="AC64"/>
      <c r="AD64"/>
      <c r="AE64"/>
      <c r="AF64"/>
      <c r="AG64"/>
      <c r="AH64"/>
    </row>
    <row r="65" spans="1:25" ht="19.5" customHeight="1">
      <c r="A65" s="302" t="s">
        <v>578</v>
      </c>
    </row>
    <row r="66" spans="1:25" ht="11.25" customHeight="1">
      <c r="A66" s="1" t="s">
        <v>592</v>
      </c>
      <c r="Y66" s="51"/>
    </row>
    <row r="67" spans="1:25">
      <c r="A67" s="228"/>
    </row>
  </sheetData>
  <customSheetViews>
    <customSheetView guid="{BCE7549A-454A-4A8A-98C7-4BDEDB358CFF}">
      <pane xSplit="1" ySplit="5" topLeftCell="B6" activePane="bottomRight" state="frozen"/>
      <selection pane="bottomRight" activeCell="E28" sqref="E28"/>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53F4D6EC-12E1-4DB1-BD94-F556067D5E0D}"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D3FE92BD-39BB-4D6C-950E-40B1D101AEA4}">
      <pane xSplit="1" ySplit="4" topLeftCell="O5" activePane="bottomRight" state="frozen"/>
      <selection pane="bottomRight" activeCell="AC54" sqref="AC54"/>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6"/>
  <sheetViews>
    <sheetView zoomScaleNormal="100" workbookViewId="0">
      <pane xSplit="1" ySplit="5" topLeftCell="G57" activePane="bottomRight" state="frozen"/>
      <selection pane="topRight" activeCell="B1" sqref="B1"/>
      <selection pane="bottomLeft" activeCell="A6" sqref="A6"/>
      <selection pane="bottomRight" activeCell="I74" sqref="I74"/>
    </sheetView>
  </sheetViews>
  <sheetFormatPr defaultColWidth="9.109375" defaultRowHeight="13.2"/>
  <cols>
    <col min="1" max="1" width="19.109375" style="5" customWidth="1"/>
    <col min="2" max="2" width="18.88671875" style="5" customWidth="1"/>
    <col min="3" max="3" width="20" style="5" customWidth="1"/>
    <col min="4" max="4" width="16.44140625" style="5" customWidth="1"/>
    <col min="5" max="5" width="14.44140625" style="5" customWidth="1"/>
    <col min="6" max="6" width="15.33203125" style="5" customWidth="1"/>
    <col min="7" max="7" width="16.109375" style="5" customWidth="1"/>
    <col min="8" max="8" width="18" style="5" customWidth="1"/>
    <col min="9" max="9" width="14.109375" style="5" customWidth="1"/>
    <col min="10" max="10" width="15" style="5" customWidth="1"/>
    <col min="11" max="11" width="15.88671875" style="5" customWidth="1"/>
    <col min="12" max="12" width="17.109375" style="5" customWidth="1"/>
    <col min="13" max="13" width="16.33203125" style="5" customWidth="1"/>
    <col min="14" max="14" width="15.5546875" style="5" customWidth="1"/>
    <col min="15" max="16384" width="9.109375" style="5"/>
  </cols>
  <sheetData>
    <row r="1" spans="1:256" s="80" customFormat="1">
      <c r="A1" s="409" t="s">
        <v>307</v>
      </c>
      <c r="B1" s="409"/>
      <c r="C1" s="409"/>
      <c r="D1" s="409"/>
      <c r="E1" s="409"/>
      <c r="F1" s="409"/>
      <c r="G1" s="409"/>
      <c r="H1" s="409"/>
      <c r="I1" s="409"/>
      <c r="J1" s="409"/>
      <c r="K1" s="409"/>
      <c r="L1" s="409"/>
      <c r="M1" s="409"/>
      <c r="N1" s="409"/>
    </row>
    <row r="2" spans="1:256" s="80" customFormat="1">
      <c r="A2" s="409" t="s">
        <v>12</v>
      </c>
      <c r="B2" s="409"/>
      <c r="C2" s="409"/>
      <c r="D2" s="409"/>
      <c r="E2" s="409"/>
      <c r="F2" s="409"/>
      <c r="G2" s="409"/>
      <c r="H2" s="409"/>
      <c r="I2" s="409"/>
      <c r="J2" s="409"/>
      <c r="K2" s="409"/>
      <c r="L2" s="409"/>
      <c r="M2" s="409"/>
      <c r="N2" s="409"/>
    </row>
    <row r="3" spans="1:256" s="80" customFormat="1">
      <c r="A3" s="409" t="s">
        <v>512</v>
      </c>
      <c r="B3" s="409"/>
      <c r="C3" s="409"/>
      <c r="D3" s="409"/>
      <c r="E3" s="409"/>
      <c r="F3" s="409"/>
      <c r="G3" s="409"/>
      <c r="H3" s="409"/>
      <c r="I3" s="409"/>
      <c r="J3" s="409"/>
      <c r="K3" s="409"/>
      <c r="L3" s="409"/>
      <c r="M3" s="409"/>
      <c r="N3" s="409"/>
    </row>
    <row r="4" spans="1:256" ht="13.5" customHeight="1">
      <c r="A4" s="25"/>
      <c r="B4" s="25"/>
      <c r="C4" s="25"/>
      <c r="D4" s="25"/>
      <c r="E4" s="25"/>
      <c r="F4" s="25"/>
      <c r="G4" s="25"/>
      <c r="H4" s="25"/>
      <c r="I4" s="25"/>
      <c r="J4" s="25"/>
      <c r="K4" s="25"/>
      <c r="L4" s="25"/>
      <c r="M4" s="25"/>
      <c r="N4" s="25"/>
    </row>
    <row r="5" spans="1:256" ht="57.75" customHeight="1">
      <c r="A5" s="165" t="s">
        <v>422</v>
      </c>
      <c r="B5" s="165" t="s">
        <v>355</v>
      </c>
      <c r="C5" s="165" t="s">
        <v>356</v>
      </c>
      <c r="D5" s="165" t="s">
        <v>517</v>
      </c>
      <c r="E5" s="165" t="s">
        <v>518</v>
      </c>
      <c r="F5" s="165" t="s">
        <v>519</v>
      </c>
      <c r="G5" s="165" t="s">
        <v>520</v>
      </c>
      <c r="H5" s="165" t="s">
        <v>521</v>
      </c>
      <c r="I5" s="165" t="s">
        <v>522</v>
      </c>
      <c r="J5" s="165" t="s">
        <v>523</v>
      </c>
      <c r="K5" s="165" t="s">
        <v>524</v>
      </c>
      <c r="L5" s="165" t="s">
        <v>525</v>
      </c>
      <c r="M5" s="165" t="s">
        <v>526</v>
      </c>
      <c r="N5" s="165" t="s">
        <v>527</v>
      </c>
      <c r="O5" s="62"/>
      <c r="P5" s="61"/>
      <c r="Q5" s="61"/>
      <c r="R5" s="61"/>
      <c r="S5" s="61"/>
      <c r="T5" s="61"/>
      <c r="U5" s="61"/>
      <c r="V5" s="61"/>
      <c r="W5" s="61"/>
      <c r="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row>
    <row r="6" spans="1:256">
      <c r="A6" s="168">
        <v>1955</v>
      </c>
      <c r="B6" s="93">
        <v>29</v>
      </c>
      <c r="C6" s="32" t="s">
        <v>394</v>
      </c>
      <c r="D6" s="87">
        <v>42.4</v>
      </c>
      <c r="E6" s="87">
        <v>46.8</v>
      </c>
      <c r="F6" s="95">
        <v>4.3</v>
      </c>
      <c r="G6" s="32" t="s">
        <v>394</v>
      </c>
      <c r="H6" s="32" t="s">
        <v>394</v>
      </c>
      <c r="I6" s="95">
        <v>29</v>
      </c>
      <c r="J6" s="87">
        <v>71.400000000000006</v>
      </c>
      <c r="K6" s="87">
        <v>118.2</v>
      </c>
      <c r="L6" s="90">
        <v>122.5</v>
      </c>
      <c r="M6" s="32" t="s">
        <v>394</v>
      </c>
      <c r="N6" s="32" t="s">
        <v>394</v>
      </c>
      <c r="R6" s="61"/>
      <c r="S6" s="61"/>
      <c r="T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row>
    <row r="7" spans="1:256">
      <c r="A7" s="14">
        <v>1956</v>
      </c>
      <c r="B7" s="93">
        <v>21.8</v>
      </c>
      <c r="C7" s="32" t="s">
        <v>394</v>
      </c>
      <c r="D7" s="87">
        <v>45.4</v>
      </c>
      <c r="E7" s="87">
        <v>52.9</v>
      </c>
      <c r="F7" s="96">
        <v>5.8</v>
      </c>
      <c r="G7" s="32" t="s">
        <v>394</v>
      </c>
      <c r="H7" s="32" t="s">
        <v>394</v>
      </c>
      <c r="I7" s="96">
        <v>21.8</v>
      </c>
      <c r="J7" s="87">
        <v>67.2</v>
      </c>
      <c r="K7" s="87">
        <v>120.1</v>
      </c>
      <c r="L7" s="90">
        <v>125.9</v>
      </c>
      <c r="M7" s="32" t="s">
        <v>394</v>
      </c>
      <c r="N7" s="32" t="s">
        <v>394</v>
      </c>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row>
    <row r="8" spans="1:256">
      <c r="A8" s="14">
        <v>1957</v>
      </c>
      <c r="B8" s="93">
        <v>25.1</v>
      </c>
      <c r="C8" s="32" t="s">
        <v>394</v>
      </c>
      <c r="D8" s="87">
        <v>70.099999999999994</v>
      </c>
      <c r="E8" s="87">
        <v>54</v>
      </c>
      <c r="F8" s="87">
        <v>14.6</v>
      </c>
      <c r="G8" s="32" t="s">
        <v>394</v>
      </c>
      <c r="H8" s="32" t="s">
        <v>394</v>
      </c>
      <c r="I8" s="87">
        <v>25.1</v>
      </c>
      <c r="J8" s="87">
        <v>95.2</v>
      </c>
      <c r="K8" s="87">
        <v>149.19999999999999</v>
      </c>
      <c r="L8" s="90">
        <v>163.80000000000001</v>
      </c>
      <c r="M8" s="32" t="s">
        <v>394</v>
      </c>
      <c r="N8" s="32" t="s">
        <v>394</v>
      </c>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row>
    <row r="9" spans="1:256">
      <c r="A9" s="172">
        <v>1958</v>
      </c>
      <c r="B9" s="93">
        <v>29.3</v>
      </c>
      <c r="C9" s="32" t="s">
        <v>394</v>
      </c>
      <c r="D9" s="87">
        <v>65.099999999999994</v>
      </c>
      <c r="E9" s="87">
        <v>69.099999999999994</v>
      </c>
      <c r="F9" s="87">
        <v>15.3</v>
      </c>
      <c r="G9" s="32" t="s">
        <v>394</v>
      </c>
      <c r="H9" s="32" t="s">
        <v>394</v>
      </c>
      <c r="I9" s="87">
        <v>29.3</v>
      </c>
      <c r="J9" s="87">
        <v>94.4</v>
      </c>
      <c r="K9" s="87">
        <v>163.5</v>
      </c>
      <c r="L9" s="90">
        <v>178.8</v>
      </c>
      <c r="M9" s="32" t="s">
        <v>394</v>
      </c>
      <c r="N9" s="32" t="s">
        <v>394</v>
      </c>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row>
    <row r="10" spans="1:256">
      <c r="A10" s="174">
        <v>1959</v>
      </c>
      <c r="B10" s="93">
        <v>31.8</v>
      </c>
      <c r="C10" s="32" t="s">
        <v>394</v>
      </c>
      <c r="D10" s="87">
        <v>73.400000000000006</v>
      </c>
      <c r="E10" s="87">
        <v>78.7</v>
      </c>
      <c r="F10" s="87">
        <v>17.399999999999999</v>
      </c>
      <c r="G10" s="32" t="s">
        <v>394</v>
      </c>
      <c r="H10" s="32" t="s">
        <v>394</v>
      </c>
      <c r="I10" s="87">
        <v>31.8</v>
      </c>
      <c r="J10" s="87">
        <v>97</v>
      </c>
      <c r="K10" s="87">
        <v>175.7</v>
      </c>
      <c r="L10" s="90">
        <v>193.1</v>
      </c>
      <c r="M10" s="32" t="s">
        <v>394</v>
      </c>
      <c r="N10" s="32" t="s">
        <v>394</v>
      </c>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row>
    <row r="11" spans="1:256">
      <c r="A11" s="172">
        <v>1960</v>
      </c>
      <c r="B11" s="93">
        <v>32.700000000000003</v>
      </c>
      <c r="C11" s="32" t="s">
        <v>394</v>
      </c>
      <c r="D11" s="87">
        <v>68.8</v>
      </c>
      <c r="E11" s="87">
        <v>86.4</v>
      </c>
      <c r="F11" s="87">
        <v>24.5</v>
      </c>
      <c r="G11" s="32" t="s">
        <v>394</v>
      </c>
      <c r="H11" s="32" t="s">
        <v>394</v>
      </c>
      <c r="I11" s="87">
        <v>32.700000000000003</v>
      </c>
      <c r="J11" s="87">
        <v>106.1</v>
      </c>
      <c r="K11" s="87">
        <v>192.5</v>
      </c>
      <c r="L11" s="90">
        <v>217</v>
      </c>
      <c r="M11" s="32" t="s">
        <v>394</v>
      </c>
      <c r="N11" s="32" t="s">
        <v>394</v>
      </c>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row>
    <row r="12" spans="1:256">
      <c r="A12" s="174">
        <v>1961</v>
      </c>
      <c r="B12" s="93">
        <v>37.700000000000003</v>
      </c>
      <c r="C12" s="32" t="s">
        <v>394</v>
      </c>
      <c r="D12" s="87">
        <v>74.2</v>
      </c>
      <c r="E12" s="87">
        <v>94.7</v>
      </c>
      <c r="F12" s="87">
        <v>17.100000000000001</v>
      </c>
      <c r="G12" s="32" t="s">
        <v>394</v>
      </c>
      <c r="H12" s="32" t="s">
        <v>394</v>
      </c>
      <c r="I12" s="87">
        <v>37.700000000000003</v>
      </c>
      <c r="J12" s="87">
        <v>106.5</v>
      </c>
      <c r="K12" s="87">
        <v>201.2</v>
      </c>
      <c r="L12" s="90">
        <v>218.3</v>
      </c>
      <c r="M12" s="32" t="s">
        <v>394</v>
      </c>
      <c r="N12" s="32" t="s">
        <v>394</v>
      </c>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row>
    <row r="13" spans="1:256">
      <c r="A13" s="59">
        <v>1962</v>
      </c>
      <c r="B13" s="93">
        <v>32.1</v>
      </c>
      <c r="C13" s="32" t="s">
        <v>394</v>
      </c>
      <c r="D13" s="87">
        <v>94.4</v>
      </c>
      <c r="E13" s="87">
        <v>96.9</v>
      </c>
      <c r="F13" s="87">
        <v>17.600000000000001</v>
      </c>
      <c r="G13" s="32" t="s">
        <v>394</v>
      </c>
      <c r="H13" s="32" t="s">
        <v>394</v>
      </c>
      <c r="I13" s="87">
        <v>32.1</v>
      </c>
      <c r="J13" s="87">
        <v>106.3</v>
      </c>
      <c r="K13" s="87">
        <v>203.2</v>
      </c>
      <c r="L13" s="90">
        <v>220.8</v>
      </c>
      <c r="M13" s="32" t="s">
        <v>394</v>
      </c>
      <c r="N13" s="32" t="s">
        <v>394</v>
      </c>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row>
    <row r="14" spans="1:256">
      <c r="A14" s="174">
        <v>1963</v>
      </c>
      <c r="B14" s="93">
        <v>33.200000000000003</v>
      </c>
      <c r="C14" s="32" t="s">
        <v>394</v>
      </c>
      <c r="D14" s="87">
        <v>91.4</v>
      </c>
      <c r="E14" s="87">
        <v>107</v>
      </c>
      <c r="F14" s="87">
        <v>33.9</v>
      </c>
      <c r="G14" s="32" t="s">
        <v>394</v>
      </c>
      <c r="H14" s="32" t="s">
        <v>394</v>
      </c>
      <c r="I14" s="87">
        <v>33.200000000000003</v>
      </c>
      <c r="J14" s="87">
        <v>127.6</v>
      </c>
      <c r="K14" s="87">
        <v>234.6</v>
      </c>
      <c r="L14" s="90">
        <v>268.5</v>
      </c>
      <c r="M14" s="32" t="s">
        <v>394</v>
      </c>
      <c r="N14" s="32" t="s">
        <v>394</v>
      </c>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row>
    <row r="15" spans="1:256">
      <c r="A15" s="59">
        <v>1964</v>
      </c>
      <c r="B15" s="93">
        <v>37</v>
      </c>
      <c r="C15" s="32" t="s">
        <v>394</v>
      </c>
      <c r="D15" s="87">
        <v>84.6</v>
      </c>
      <c r="E15" s="87">
        <v>114.8</v>
      </c>
      <c r="F15" s="87">
        <v>29.6</v>
      </c>
      <c r="G15" s="32" t="s">
        <v>394</v>
      </c>
      <c r="H15" s="32" t="s">
        <v>394</v>
      </c>
      <c r="I15" s="87">
        <v>37</v>
      </c>
      <c r="J15" s="87">
        <v>128.4</v>
      </c>
      <c r="K15" s="87">
        <v>243.2</v>
      </c>
      <c r="L15" s="90">
        <v>272.8</v>
      </c>
      <c r="M15" s="32" t="s">
        <v>394</v>
      </c>
      <c r="N15" s="32" t="s">
        <v>394</v>
      </c>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row>
    <row r="16" spans="1:256" s="61" customFormat="1">
      <c r="A16" s="59">
        <v>1965</v>
      </c>
      <c r="B16" s="93">
        <v>36.200000000000003</v>
      </c>
      <c r="C16" s="32" t="s">
        <v>394</v>
      </c>
      <c r="D16" s="87">
        <v>64.2</v>
      </c>
      <c r="E16" s="87">
        <v>118.2</v>
      </c>
      <c r="F16" s="87">
        <v>36</v>
      </c>
      <c r="G16" s="32" t="s">
        <v>394</v>
      </c>
      <c r="H16" s="32" t="s">
        <v>394</v>
      </c>
      <c r="I16" s="87">
        <v>36.200000000000003</v>
      </c>
      <c r="J16" s="87">
        <v>120.8</v>
      </c>
      <c r="K16" s="87">
        <v>239</v>
      </c>
      <c r="L16" s="90">
        <v>275</v>
      </c>
      <c r="M16" s="32" t="s">
        <v>394</v>
      </c>
      <c r="N16" s="32" t="s">
        <v>394</v>
      </c>
      <c r="O16" s="174"/>
      <c r="P16" s="33"/>
      <c r="Q16" s="33"/>
      <c r="R16" s="33"/>
      <c r="S16" s="60"/>
      <c r="T16" s="60"/>
      <c r="U16" s="60"/>
      <c r="V16" s="60"/>
      <c r="W16" s="33"/>
      <c r="X16" s="33"/>
      <c r="Y16" s="33"/>
      <c r="Z16" s="33"/>
      <c r="AA16" s="60"/>
      <c r="AB16" s="60"/>
      <c r="AC16" s="174"/>
      <c r="AD16" s="33"/>
      <c r="AE16" s="33"/>
      <c r="AF16" s="33"/>
      <c r="AG16" s="60"/>
      <c r="AH16" s="60"/>
      <c r="AI16" s="60"/>
      <c r="AJ16" s="60"/>
      <c r="AK16" s="33"/>
      <c r="AL16" s="33"/>
      <c r="AM16" s="33"/>
      <c r="AN16" s="33"/>
      <c r="AO16" s="60"/>
      <c r="AP16" s="60"/>
      <c r="AQ16" s="174"/>
      <c r="AR16" s="33"/>
      <c r="AS16" s="33"/>
      <c r="AT16" s="33"/>
      <c r="AU16" s="60"/>
      <c r="AV16" s="60"/>
      <c r="AW16" s="60"/>
      <c r="AX16" s="60"/>
      <c r="AY16" s="33"/>
      <c r="AZ16" s="33"/>
      <c r="BA16" s="33"/>
      <c r="BB16" s="33"/>
      <c r="BC16" s="60"/>
      <c r="BD16" s="60"/>
      <c r="BE16" s="174"/>
      <c r="BF16" s="33"/>
      <c r="BG16" s="33"/>
      <c r="BH16" s="33"/>
      <c r="BI16" s="60"/>
      <c r="BJ16" s="60"/>
      <c r="BK16" s="60"/>
      <c r="BL16" s="60"/>
      <c r="BM16" s="33"/>
      <c r="BN16" s="33"/>
      <c r="BO16" s="33"/>
      <c r="BP16" s="33"/>
      <c r="BQ16" s="60"/>
      <c r="BR16" s="60"/>
      <c r="BS16" s="174"/>
      <c r="BT16" s="33"/>
      <c r="BU16" s="33"/>
      <c r="BV16" s="33"/>
      <c r="BW16" s="60"/>
      <c r="BX16" s="60"/>
      <c r="BY16" s="60"/>
      <c r="BZ16" s="60"/>
      <c r="CA16" s="33"/>
      <c r="CB16" s="33"/>
      <c r="CC16" s="33"/>
      <c r="CD16" s="33"/>
      <c r="CE16" s="60"/>
      <c r="CF16" s="60"/>
      <c r="CG16" s="174"/>
      <c r="CH16" s="33"/>
      <c r="CI16" s="33"/>
      <c r="CJ16" s="33"/>
      <c r="CK16" s="60"/>
      <c r="CL16" s="60"/>
      <c r="CM16" s="60"/>
      <c r="CN16" s="60"/>
      <c r="CO16" s="33"/>
      <c r="CP16" s="33"/>
      <c r="CQ16" s="33"/>
      <c r="CR16" s="33"/>
      <c r="CS16" s="60"/>
      <c r="CT16" s="60"/>
      <c r="CU16" s="174"/>
      <c r="CV16" s="33"/>
      <c r="CW16" s="33"/>
      <c r="CX16" s="33"/>
      <c r="CY16" s="60"/>
      <c r="CZ16" s="60"/>
      <c r="DA16" s="60"/>
      <c r="DB16" s="60"/>
      <c r="DC16" s="33"/>
      <c r="DD16" s="33"/>
      <c r="DE16" s="33"/>
      <c r="DF16" s="33"/>
      <c r="DG16" s="60"/>
      <c r="DH16" s="60"/>
      <c r="DI16" s="174"/>
      <c r="DJ16" s="33"/>
      <c r="DK16" s="33"/>
      <c r="DL16" s="33"/>
      <c r="DM16" s="60"/>
      <c r="DN16" s="60"/>
      <c r="DO16" s="60"/>
      <c r="DP16" s="60"/>
      <c r="DQ16" s="33"/>
      <c r="DR16" s="33"/>
      <c r="DS16" s="33"/>
      <c r="DT16" s="33"/>
      <c r="DU16" s="60"/>
      <c r="DV16" s="60"/>
      <c r="DW16" s="174"/>
      <c r="DX16" s="33"/>
      <c r="DY16" s="33"/>
      <c r="DZ16" s="33"/>
      <c r="EA16" s="60"/>
      <c r="EB16" s="60"/>
      <c r="EC16" s="60"/>
      <c r="ED16" s="60"/>
      <c r="EE16" s="33"/>
      <c r="EF16" s="33"/>
      <c r="EG16" s="33"/>
      <c r="EH16" s="33"/>
      <c r="EI16" s="60"/>
      <c r="EJ16" s="60"/>
      <c r="EK16" s="174"/>
      <c r="EL16" s="33"/>
      <c r="EM16" s="33"/>
      <c r="EN16" s="33"/>
      <c r="EO16" s="60"/>
      <c r="EP16" s="60"/>
      <c r="EQ16" s="60"/>
      <c r="ER16" s="60"/>
      <c r="ES16" s="33"/>
      <c r="ET16" s="33"/>
      <c r="EU16" s="33"/>
      <c r="EV16" s="33"/>
      <c r="EW16" s="60"/>
      <c r="EX16" s="60"/>
      <c r="EY16" s="174"/>
      <c r="EZ16" s="33"/>
      <c r="FA16" s="33"/>
      <c r="FB16" s="33"/>
      <c r="FC16" s="60"/>
      <c r="FD16" s="60"/>
      <c r="FE16" s="60"/>
      <c r="FF16" s="60"/>
      <c r="FG16" s="33"/>
      <c r="FH16" s="33"/>
      <c r="FI16" s="33"/>
      <c r="FJ16" s="33"/>
      <c r="FK16" s="60"/>
      <c r="FL16" s="60"/>
      <c r="FM16" s="174"/>
      <c r="FN16" s="33"/>
      <c r="FO16" s="33"/>
      <c r="FP16" s="33"/>
      <c r="FQ16" s="60"/>
      <c r="FR16" s="60"/>
      <c r="FS16" s="60"/>
      <c r="FT16" s="60"/>
      <c r="FU16" s="33"/>
      <c r="FV16" s="33"/>
      <c r="FW16" s="33"/>
      <c r="FX16" s="33"/>
      <c r="FY16" s="60"/>
      <c r="FZ16" s="60"/>
      <c r="GA16" s="174"/>
      <c r="GB16" s="33"/>
      <c r="GC16" s="33"/>
      <c r="GD16" s="33"/>
      <c r="GE16" s="60"/>
      <c r="GF16" s="60"/>
      <c r="GG16" s="60"/>
      <c r="GH16" s="60"/>
      <c r="GI16" s="33"/>
      <c r="GJ16" s="33"/>
      <c r="GK16" s="33"/>
      <c r="GL16" s="33"/>
      <c r="GM16" s="60"/>
      <c r="GN16" s="60"/>
      <c r="GO16" s="174"/>
      <c r="GP16" s="33"/>
      <c r="GQ16" s="33"/>
      <c r="GR16" s="33"/>
      <c r="GS16" s="60"/>
      <c r="GT16" s="60"/>
      <c r="GU16" s="60"/>
      <c r="GV16" s="60"/>
      <c r="GW16" s="33"/>
      <c r="GX16" s="33"/>
      <c r="GY16" s="33"/>
      <c r="GZ16" s="33"/>
      <c r="HA16" s="60"/>
      <c r="HB16" s="60"/>
      <c r="HC16" s="174"/>
      <c r="HD16" s="33"/>
      <c r="HE16" s="33"/>
      <c r="HF16" s="33"/>
      <c r="HG16" s="60"/>
      <c r="HH16" s="60"/>
      <c r="HI16" s="60"/>
      <c r="HJ16" s="60"/>
      <c r="HK16" s="33"/>
      <c r="HL16" s="33"/>
      <c r="HM16" s="33"/>
      <c r="HN16" s="33"/>
      <c r="HO16" s="60"/>
      <c r="HP16" s="60"/>
      <c r="HQ16" s="174"/>
      <c r="HR16" s="33"/>
      <c r="HS16" s="33"/>
      <c r="HT16" s="33"/>
      <c r="HU16" s="60"/>
      <c r="HV16" s="60"/>
      <c r="HW16" s="60"/>
      <c r="HX16" s="60"/>
      <c r="HY16" s="33"/>
      <c r="HZ16" s="33"/>
      <c r="IA16" s="33"/>
      <c r="IB16" s="33"/>
      <c r="IC16" s="60"/>
      <c r="ID16" s="60"/>
      <c r="IE16" s="174"/>
      <c r="IF16" s="33"/>
      <c r="IG16" s="33"/>
      <c r="IH16" s="33"/>
      <c r="II16" s="60"/>
      <c r="IJ16" s="60"/>
      <c r="IK16" s="60"/>
      <c r="IL16" s="60"/>
      <c r="IM16" s="33"/>
      <c r="IN16" s="33"/>
      <c r="IO16" s="33"/>
      <c r="IP16" s="33"/>
      <c r="IQ16" s="60"/>
      <c r="IR16" s="60"/>
      <c r="IS16" s="174"/>
      <c r="IT16" s="33"/>
      <c r="IU16" s="33"/>
      <c r="IV16" s="33"/>
    </row>
    <row r="17" spans="1:126">
      <c r="A17" s="14">
        <v>1966</v>
      </c>
      <c r="B17" s="93">
        <v>40.700000000000003</v>
      </c>
      <c r="C17" s="93">
        <v>12.2</v>
      </c>
      <c r="D17" s="87">
        <v>64.2</v>
      </c>
      <c r="E17" s="87">
        <v>120.4</v>
      </c>
      <c r="F17" s="87">
        <v>43.6</v>
      </c>
      <c r="G17" s="32" t="s">
        <v>394</v>
      </c>
      <c r="H17" s="32" t="s">
        <v>394</v>
      </c>
      <c r="I17" s="87">
        <v>53.2</v>
      </c>
      <c r="J17" s="87">
        <v>104.9</v>
      </c>
      <c r="K17" s="87">
        <v>225.3</v>
      </c>
      <c r="L17" s="90">
        <v>268.89999999999998</v>
      </c>
      <c r="M17" s="32" t="s">
        <v>394</v>
      </c>
      <c r="N17" s="32" t="s">
        <v>394</v>
      </c>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row>
    <row r="18" spans="1:126">
      <c r="A18" s="14">
        <v>1967</v>
      </c>
      <c r="B18" s="93">
        <v>42.2</v>
      </c>
      <c r="C18" s="93">
        <v>13.6</v>
      </c>
      <c r="D18" s="87">
        <v>64.099999999999994</v>
      </c>
      <c r="E18" s="87">
        <v>133</v>
      </c>
      <c r="F18" s="96">
        <v>53.1</v>
      </c>
      <c r="G18" s="32" t="s">
        <v>394</v>
      </c>
      <c r="H18" s="32" t="s">
        <v>394</v>
      </c>
      <c r="I18" s="96">
        <v>55.5</v>
      </c>
      <c r="J18" s="87">
        <v>106.3</v>
      </c>
      <c r="K18" s="87">
        <v>239.3</v>
      </c>
      <c r="L18" s="90">
        <v>292.39999999999998</v>
      </c>
      <c r="M18" s="63" t="s">
        <v>394</v>
      </c>
      <c r="N18" s="32" t="s">
        <v>394</v>
      </c>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row>
    <row r="19" spans="1:126">
      <c r="A19" s="14">
        <v>1968</v>
      </c>
      <c r="B19" s="93">
        <v>48.4</v>
      </c>
      <c r="C19" s="93">
        <v>15.1</v>
      </c>
      <c r="D19" s="87">
        <v>67.8</v>
      </c>
      <c r="E19" s="87">
        <v>149.1</v>
      </c>
      <c r="F19" s="87">
        <v>74.400000000000006</v>
      </c>
      <c r="G19" s="32" t="s">
        <v>394</v>
      </c>
      <c r="H19" s="32" t="s">
        <v>394</v>
      </c>
      <c r="I19" s="87">
        <v>75.3</v>
      </c>
      <c r="J19" s="87">
        <v>116.2</v>
      </c>
      <c r="K19" s="87">
        <v>265.3</v>
      </c>
      <c r="L19" s="90">
        <v>339.7</v>
      </c>
      <c r="M19" s="32" t="s">
        <v>394</v>
      </c>
      <c r="N19" s="32" t="s">
        <v>394</v>
      </c>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row>
    <row r="20" spans="1:126">
      <c r="A20" s="14">
        <v>1969</v>
      </c>
      <c r="B20" s="93">
        <v>50.5</v>
      </c>
      <c r="C20" s="93">
        <v>17.8</v>
      </c>
      <c r="D20" s="87">
        <v>73</v>
      </c>
      <c r="E20" s="87">
        <v>171.4</v>
      </c>
      <c r="F20" s="87">
        <v>104.4</v>
      </c>
      <c r="G20" s="32" t="s">
        <v>394</v>
      </c>
      <c r="H20" s="32" t="s">
        <v>394</v>
      </c>
      <c r="I20" s="87">
        <v>72.7</v>
      </c>
      <c r="J20" s="87">
        <v>123.5</v>
      </c>
      <c r="K20" s="87">
        <v>294.89999999999998</v>
      </c>
      <c r="L20" s="90">
        <v>399.3</v>
      </c>
      <c r="M20" s="32" t="s">
        <v>394</v>
      </c>
      <c r="N20" s="32" t="s">
        <v>394</v>
      </c>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row>
    <row r="21" spans="1:126">
      <c r="A21" s="14">
        <v>1970</v>
      </c>
      <c r="B21" s="93">
        <v>56.5</v>
      </c>
      <c r="C21" s="93">
        <v>21.4</v>
      </c>
      <c r="D21" s="87">
        <v>87.9</v>
      </c>
      <c r="E21" s="87">
        <v>189.6</v>
      </c>
      <c r="F21" s="87">
        <v>147.9</v>
      </c>
      <c r="G21" s="32" t="s">
        <v>394</v>
      </c>
      <c r="H21" s="32" t="s">
        <v>394</v>
      </c>
      <c r="I21" s="87">
        <v>81.7</v>
      </c>
      <c r="J21" s="87">
        <v>144.4</v>
      </c>
      <c r="K21" s="87">
        <v>334</v>
      </c>
      <c r="L21" s="90">
        <v>481.9</v>
      </c>
      <c r="M21" s="32" t="s">
        <v>394</v>
      </c>
      <c r="N21" s="32" t="s">
        <v>394</v>
      </c>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row>
    <row r="22" spans="1:126">
      <c r="A22" s="14">
        <v>1971</v>
      </c>
      <c r="B22" s="93">
        <v>68.599999999999994</v>
      </c>
      <c r="C22" s="93">
        <v>26.6</v>
      </c>
      <c r="D22" s="87">
        <v>102.3</v>
      </c>
      <c r="E22" s="87">
        <v>236.5</v>
      </c>
      <c r="F22" s="87">
        <v>194</v>
      </c>
      <c r="G22" s="32" t="s">
        <v>394</v>
      </c>
      <c r="H22" s="32" t="s">
        <v>394</v>
      </c>
      <c r="I22" s="95">
        <v>108.4</v>
      </c>
      <c r="J22" s="87">
        <v>170.9</v>
      </c>
      <c r="K22" s="87">
        <v>407.4</v>
      </c>
      <c r="L22" s="90">
        <v>601.4</v>
      </c>
      <c r="M22" s="32" t="s">
        <v>394</v>
      </c>
      <c r="N22" s="32" t="s">
        <v>394</v>
      </c>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row>
    <row r="23" spans="1:126">
      <c r="A23" s="14">
        <v>1972</v>
      </c>
      <c r="B23" s="93">
        <v>81.2</v>
      </c>
      <c r="C23" s="93">
        <v>32</v>
      </c>
      <c r="D23" s="87">
        <v>129.6</v>
      </c>
      <c r="E23" s="87">
        <v>297.2</v>
      </c>
      <c r="F23" s="87">
        <v>222.6</v>
      </c>
      <c r="G23" s="32" t="s">
        <v>394</v>
      </c>
      <c r="H23" s="32" t="s">
        <v>394</v>
      </c>
      <c r="I23" s="87">
        <v>116.1</v>
      </c>
      <c r="J23" s="87">
        <v>210.8</v>
      </c>
      <c r="K23" s="87">
        <v>508</v>
      </c>
      <c r="L23" s="90">
        <v>730.6</v>
      </c>
      <c r="M23" s="32" t="s">
        <v>394</v>
      </c>
      <c r="N23" s="32" t="s">
        <v>394</v>
      </c>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row>
    <row r="24" spans="1:126">
      <c r="A24" s="14">
        <v>1973</v>
      </c>
      <c r="B24" s="93">
        <v>79.7</v>
      </c>
      <c r="C24" s="93">
        <v>51</v>
      </c>
      <c r="D24" s="87">
        <v>115.8</v>
      </c>
      <c r="E24" s="87">
        <v>282.8</v>
      </c>
      <c r="F24" s="87">
        <v>333</v>
      </c>
      <c r="G24" s="32" t="s">
        <v>394</v>
      </c>
      <c r="H24" s="32" t="s">
        <v>394</v>
      </c>
      <c r="I24" s="87">
        <v>131.80000000000001</v>
      </c>
      <c r="J24" s="87">
        <v>195.5</v>
      </c>
      <c r="K24" s="87">
        <v>478.3</v>
      </c>
      <c r="L24" s="90">
        <v>811.3</v>
      </c>
      <c r="M24" s="32" t="s">
        <v>394</v>
      </c>
      <c r="N24" s="32" t="s">
        <v>394</v>
      </c>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row>
    <row r="25" spans="1:126">
      <c r="A25" s="14">
        <v>1974</v>
      </c>
      <c r="B25" s="93">
        <v>98.4</v>
      </c>
      <c r="C25" s="93">
        <v>82.9</v>
      </c>
      <c r="D25" s="87">
        <v>162</v>
      </c>
      <c r="E25" s="87">
        <v>338.7</v>
      </c>
      <c r="F25" s="87">
        <v>478.3</v>
      </c>
      <c r="G25" s="32" t="s">
        <v>394</v>
      </c>
      <c r="H25" s="32" t="s">
        <v>394</v>
      </c>
      <c r="I25" s="87">
        <v>277.5</v>
      </c>
      <c r="J25" s="87">
        <v>260.39999999999998</v>
      </c>
      <c r="K25" s="87">
        <v>599.1</v>
      </c>
      <c r="L25" s="90">
        <v>1077.0999999999999</v>
      </c>
      <c r="M25" s="32" t="s">
        <v>394</v>
      </c>
      <c r="N25" s="32" t="s">
        <v>394</v>
      </c>
    </row>
    <row r="26" spans="1:126">
      <c r="A26" s="14">
        <v>1975</v>
      </c>
      <c r="B26" s="93">
        <v>138.19999999999999</v>
      </c>
      <c r="C26" s="93">
        <v>111</v>
      </c>
      <c r="D26" s="87">
        <v>256.5</v>
      </c>
      <c r="E26" s="87">
        <v>471.9</v>
      </c>
      <c r="F26" s="87">
        <v>549.1</v>
      </c>
      <c r="G26" s="32" t="s">
        <v>394</v>
      </c>
      <c r="H26" s="32" t="s">
        <v>394</v>
      </c>
      <c r="I26" s="87">
        <v>450.5</v>
      </c>
      <c r="J26" s="87">
        <v>394.7</v>
      </c>
      <c r="K26" s="87">
        <v>866.6</v>
      </c>
      <c r="L26" s="90">
        <v>1415.7</v>
      </c>
      <c r="M26" s="32" t="s">
        <v>394</v>
      </c>
      <c r="N26" s="32" t="s">
        <v>394</v>
      </c>
    </row>
    <row r="27" spans="1:126">
      <c r="A27" s="14">
        <v>1976</v>
      </c>
      <c r="B27" s="93">
        <v>177.2</v>
      </c>
      <c r="C27" s="93">
        <v>146.80000000000001</v>
      </c>
      <c r="D27" s="87">
        <v>379.4</v>
      </c>
      <c r="E27" s="87">
        <v>677.1</v>
      </c>
      <c r="F27" s="87">
        <v>636.9</v>
      </c>
      <c r="G27" s="32" t="s">
        <v>394</v>
      </c>
      <c r="H27" s="32" t="s">
        <v>394</v>
      </c>
      <c r="I27" s="87">
        <v>609.70000000000005</v>
      </c>
      <c r="J27" s="87">
        <v>556.6</v>
      </c>
      <c r="K27" s="87">
        <v>1233.7</v>
      </c>
      <c r="L27" s="90">
        <v>1870.6</v>
      </c>
      <c r="M27" s="32" t="s">
        <v>394</v>
      </c>
      <c r="N27" s="32" t="s">
        <v>394</v>
      </c>
    </row>
    <row r="28" spans="1:126">
      <c r="A28" s="14">
        <v>1977</v>
      </c>
      <c r="B28" s="93">
        <v>230.9</v>
      </c>
      <c r="C28" s="93">
        <v>184</v>
      </c>
      <c r="D28" s="87">
        <v>496.4</v>
      </c>
      <c r="E28" s="87">
        <v>804.9</v>
      </c>
      <c r="F28" s="87">
        <v>855.9</v>
      </c>
      <c r="G28" s="32" t="s">
        <v>394</v>
      </c>
      <c r="H28" s="32" t="s">
        <v>394</v>
      </c>
      <c r="I28" s="87">
        <v>617.79999999999995</v>
      </c>
      <c r="J28" s="87">
        <v>727</v>
      </c>
      <c r="K28" s="87">
        <v>1532.2</v>
      </c>
      <c r="L28" s="90">
        <v>2388.1</v>
      </c>
      <c r="M28" s="32" t="s">
        <v>394</v>
      </c>
      <c r="N28" s="32" t="s">
        <v>394</v>
      </c>
    </row>
    <row r="29" spans="1:126">
      <c r="A29" s="14">
        <v>1978</v>
      </c>
      <c r="B29" s="93">
        <v>295.60000000000002</v>
      </c>
      <c r="C29" s="93">
        <v>233.1</v>
      </c>
      <c r="D29" s="87">
        <v>632.5</v>
      </c>
      <c r="E29" s="87">
        <v>973.9</v>
      </c>
      <c r="F29" s="87">
        <v>1053.4000000000001</v>
      </c>
      <c r="G29" s="32" t="s">
        <v>394</v>
      </c>
      <c r="H29" s="32" t="s">
        <v>394</v>
      </c>
      <c r="I29" s="87">
        <v>637.4</v>
      </c>
      <c r="J29" s="87">
        <v>928</v>
      </c>
      <c r="K29" s="87">
        <v>1902</v>
      </c>
      <c r="L29" s="90">
        <v>2955.4</v>
      </c>
      <c r="M29" s="32" t="s">
        <v>394</v>
      </c>
      <c r="N29" s="32" t="s">
        <v>394</v>
      </c>
    </row>
    <row r="30" spans="1:126">
      <c r="A30" s="14">
        <v>1979</v>
      </c>
      <c r="B30" s="93">
        <v>411.7</v>
      </c>
      <c r="C30" s="93">
        <v>306.3</v>
      </c>
      <c r="D30" s="87">
        <v>775.6</v>
      </c>
      <c r="E30" s="87">
        <v>1188.2</v>
      </c>
      <c r="F30" s="87">
        <v>1537.3</v>
      </c>
      <c r="G30" s="32" t="s">
        <v>394</v>
      </c>
      <c r="H30" s="32" t="s">
        <v>394</v>
      </c>
      <c r="I30" s="87">
        <v>1116.8</v>
      </c>
      <c r="J30" s="87">
        <v>1187</v>
      </c>
      <c r="K30" s="87">
        <v>2376</v>
      </c>
      <c r="L30" s="90">
        <v>3912.8</v>
      </c>
      <c r="M30" s="32" t="s">
        <v>394</v>
      </c>
      <c r="N30" s="32" t="s">
        <v>394</v>
      </c>
    </row>
    <row r="31" spans="1:126">
      <c r="A31" s="14">
        <v>1980</v>
      </c>
      <c r="B31" s="93">
        <v>467.3</v>
      </c>
      <c r="C31" s="93">
        <v>439.6</v>
      </c>
      <c r="D31" s="87">
        <v>1011</v>
      </c>
      <c r="E31" s="87">
        <v>1353.5</v>
      </c>
      <c r="F31" s="87">
        <v>1648.3</v>
      </c>
      <c r="G31" s="32" t="s">
        <v>394</v>
      </c>
      <c r="H31" s="32" t="s">
        <v>394</v>
      </c>
      <c r="I31" s="87">
        <v>1240.5</v>
      </c>
      <c r="J31" s="87">
        <v>1478</v>
      </c>
      <c r="K31" s="87">
        <v>2832</v>
      </c>
      <c r="L31" s="90">
        <v>4480.1000000000004</v>
      </c>
      <c r="M31" s="32" t="s">
        <v>394</v>
      </c>
      <c r="N31" s="32" t="s">
        <v>394</v>
      </c>
    </row>
    <row r="32" spans="1:126">
      <c r="A32" s="14">
        <v>1981</v>
      </c>
      <c r="B32" s="93">
        <v>533.29999999999995</v>
      </c>
      <c r="C32" s="93">
        <v>659.2</v>
      </c>
      <c r="D32" s="87">
        <v>1183.3</v>
      </c>
      <c r="E32" s="87">
        <v>1605.4</v>
      </c>
      <c r="F32" s="87">
        <v>2089</v>
      </c>
      <c r="G32" s="32" t="s">
        <v>394</v>
      </c>
      <c r="H32" s="32" t="s">
        <v>394</v>
      </c>
      <c r="I32" s="87">
        <v>1508.9</v>
      </c>
      <c r="J32" s="87">
        <v>1717</v>
      </c>
      <c r="K32" s="87">
        <v>3322</v>
      </c>
      <c r="L32" s="90">
        <v>5409</v>
      </c>
      <c r="M32" s="32" t="s">
        <v>394</v>
      </c>
      <c r="N32" s="32" t="s">
        <v>394</v>
      </c>
    </row>
    <row r="33" spans="1:14">
      <c r="A33" s="14">
        <v>1982</v>
      </c>
      <c r="B33" s="93">
        <v>725.9</v>
      </c>
      <c r="C33" s="93">
        <v>1039</v>
      </c>
      <c r="D33" s="87">
        <v>1739</v>
      </c>
      <c r="E33" s="87">
        <v>2300.8000000000002</v>
      </c>
      <c r="F33" s="87">
        <v>2630</v>
      </c>
      <c r="G33" s="32" t="s">
        <v>394</v>
      </c>
      <c r="H33" s="32" t="s">
        <v>394</v>
      </c>
      <c r="I33" s="87">
        <v>2447.1999999999998</v>
      </c>
      <c r="J33" s="87">
        <v>2465</v>
      </c>
      <c r="K33" s="87">
        <v>4766</v>
      </c>
      <c r="L33" s="90">
        <v>7396.5</v>
      </c>
      <c r="M33" s="32" t="s">
        <v>394</v>
      </c>
      <c r="N33" s="32" t="s">
        <v>394</v>
      </c>
    </row>
    <row r="34" spans="1:14">
      <c r="A34" s="14">
        <v>1983</v>
      </c>
      <c r="B34" s="93">
        <v>809.1</v>
      </c>
      <c r="C34" s="93">
        <v>1189.5999999999999</v>
      </c>
      <c r="D34" s="87">
        <v>1455.5</v>
      </c>
      <c r="E34" s="87">
        <v>2417.4</v>
      </c>
      <c r="F34" s="87">
        <v>3237.6</v>
      </c>
      <c r="G34" s="32" t="s">
        <v>394</v>
      </c>
      <c r="H34" s="32" t="s">
        <v>394</v>
      </c>
      <c r="I34" s="87">
        <v>2291.8000000000002</v>
      </c>
      <c r="J34" s="87">
        <v>2265</v>
      </c>
      <c r="K34" s="87">
        <v>4682</v>
      </c>
      <c r="L34" s="90">
        <v>7919.6</v>
      </c>
      <c r="M34" s="32" t="s">
        <v>394</v>
      </c>
      <c r="N34" s="32" t="s">
        <v>394</v>
      </c>
    </row>
    <row r="35" spans="1:14">
      <c r="A35" s="14">
        <v>1984</v>
      </c>
      <c r="B35" s="93">
        <v>709.7</v>
      </c>
      <c r="C35" s="93">
        <v>1254.0999999999999</v>
      </c>
      <c r="D35" s="87">
        <v>1367.3</v>
      </c>
      <c r="E35" s="87">
        <v>2434</v>
      </c>
      <c r="F35" s="87">
        <v>3792.9</v>
      </c>
      <c r="G35" s="32" t="s">
        <v>394</v>
      </c>
      <c r="H35" s="32" t="s">
        <v>394</v>
      </c>
      <c r="I35" s="87">
        <v>2037.6</v>
      </c>
      <c r="J35" s="87">
        <v>2077</v>
      </c>
      <c r="K35" s="87">
        <v>4511</v>
      </c>
      <c r="L35" s="90">
        <v>8303.9</v>
      </c>
      <c r="M35" s="32" t="s">
        <v>394</v>
      </c>
      <c r="N35" s="32" t="s">
        <v>394</v>
      </c>
    </row>
    <row r="36" spans="1:14">
      <c r="A36" s="14">
        <v>1985</v>
      </c>
      <c r="B36" s="93">
        <v>684.7</v>
      </c>
      <c r="C36" s="93">
        <v>1240.2</v>
      </c>
      <c r="D36" s="87">
        <v>1414.9</v>
      </c>
      <c r="E36" s="87">
        <v>2462.3000000000002</v>
      </c>
      <c r="F36" s="87">
        <v>3800</v>
      </c>
      <c r="G36" s="32" t="s">
        <v>394</v>
      </c>
      <c r="H36" s="32" t="s">
        <v>394</v>
      </c>
      <c r="I36" s="87">
        <v>2198.3000000000002</v>
      </c>
      <c r="J36" s="87">
        <v>2100</v>
      </c>
      <c r="K36" s="87">
        <v>4562</v>
      </c>
      <c r="L36" s="90">
        <v>8361.9</v>
      </c>
      <c r="M36" s="32" t="s">
        <v>394</v>
      </c>
      <c r="N36" s="32" t="s">
        <v>394</v>
      </c>
    </row>
    <row r="37" spans="1:14">
      <c r="A37" s="14">
        <v>1986</v>
      </c>
      <c r="B37" s="93">
        <v>723.1</v>
      </c>
      <c r="C37" s="93">
        <v>1063.2</v>
      </c>
      <c r="D37" s="87">
        <v>1135.5</v>
      </c>
      <c r="E37" s="87">
        <v>2592.5</v>
      </c>
      <c r="F37" s="87">
        <v>3612.2</v>
      </c>
      <c r="G37" s="32" t="s">
        <v>394</v>
      </c>
      <c r="H37" s="32" t="s">
        <v>394</v>
      </c>
      <c r="I37" s="87">
        <v>1815</v>
      </c>
      <c r="J37" s="87">
        <v>1859</v>
      </c>
      <c r="K37" s="87">
        <v>4451</v>
      </c>
      <c r="L37" s="90">
        <v>8063.3</v>
      </c>
      <c r="M37" s="32" t="s">
        <v>394</v>
      </c>
      <c r="N37" s="32" t="s">
        <v>394</v>
      </c>
    </row>
    <row r="38" spans="1:14">
      <c r="A38" s="14">
        <v>1987</v>
      </c>
      <c r="B38" s="93">
        <v>702.6</v>
      </c>
      <c r="C38" s="93">
        <v>673.5</v>
      </c>
      <c r="D38" s="87">
        <v>1116.8</v>
      </c>
      <c r="E38" s="87">
        <v>2551.6</v>
      </c>
      <c r="F38" s="87">
        <v>3892.3</v>
      </c>
      <c r="G38" s="32" t="s">
        <v>394</v>
      </c>
      <c r="H38" s="32" t="s">
        <v>394</v>
      </c>
      <c r="I38" s="87">
        <v>1392.2</v>
      </c>
      <c r="J38" s="87">
        <v>1819</v>
      </c>
      <c r="K38" s="87">
        <v>4371</v>
      </c>
      <c r="L38" s="90">
        <v>8263.2999999999993</v>
      </c>
      <c r="M38" s="32" t="s">
        <v>394</v>
      </c>
      <c r="N38" s="32" t="s">
        <v>394</v>
      </c>
    </row>
    <row r="39" spans="1:14">
      <c r="A39" s="14">
        <v>1988</v>
      </c>
      <c r="B39" s="93">
        <v>671.9</v>
      </c>
      <c r="C39" s="93">
        <v>653.20000000000005</v>
      </c>
      <c r="D39" s="87">
        <v>846.9</v>
      </c>
      <c r="E39" s="87">
        <v>2359.4</v>
      </c>
      <c r="F39" s="87">
        <v>4394.6000000000004</v>
      </c>
      <c r="G39" s="32" t="s">
        <v>394</v>
      </c>
      <c r="H39" s="32" t="s">
        <v>394</v>
      </c>
      <c r="I39" s="87">
        <v>1395</v>
      </c>
      <c r="J39" s="87">
        <v>1518</v>
      </c>
      <c r="K39" s="87">
        <v>3878</v>
      </c>
      <c r="L39" s="90">
        <v>8272.7999999999993</v>
      </c>
      <c r="M39" s="32" t="s">
        <v>394</v>
      </c>
      <c r="N39" s="32" t="s">
        <v>394</v>
      </c>
    </row>
    <row r="40" spans="1:14">
      <c r="A40" s="14">
        <v>1989</v>
      </c>
      <c r="B40" s="93">
        <v>693.3</v>
      </c>
      <c r="C40" s="93">
        <v>900.6</v>
      </c>
      <c r="D40" s="87">
        <v>1026.9000000000001</v>
      </c>
      <c r="E40" s="87">
        <v>2678.7</v>
      </c>
      <c r="F40" s="87">
        <v>4397.7</v>
      </c>
      <c r="G40" s="32" t="s">
        <v>394</v>
      </c>
      <c r="H40" s="32" t="s">
        <v>394</v>
      </c>
      <c r="I40" s="87">
        <v>1599.2</v>
      </c>
      <c r="J40" s="87">
        <v>1720</v>
      </c>
      <c r="K40" s="87">
        <v>4399</v>
      </c>
      <c r="L40" s="90">
        <v>8796.6</v>
      </c>
      <c r="M40" s="32" t="s">
        <v>394</v>
      </c>
      <c r="N40" s="32" t="s">
        <v>394</v>
      </c>
    </row>
    <row r="41" spans="1:14">
      <c r="A41" s="14">
        <v>1990</v>
      </c>
      <c r="B41" s="93">
        <v>735.4</v>
      </c>
      <c r="C41" s="93">
        <v>735.4</v>
      </c>
      <c r="D41" s="87">
        <v>1226.5</v>
      </c>
      <c r="E41" s="87">
        <v>3095.7</v>
      </c>
      <c r="F41" s="87">
        <v>4168.3</v>
      </c>
      <c r="G41" s="32" t="s">
        <v>394</v>
      </c>
      <c r="H41" s="32" t="s">
        <v>394</v>
      </c>
      <c r="I41" s="87">
        <v>1706.3</v>
      </c>
      <c r="J41" s="87">
        <v>1962</v>
      </c>
      <c r="K41" s="87">
        <v>5058</v>
      </c>
      <c r="L41" s="90">
        <v>9225.9</v>
      </c>
      <c r="M41" s="32" t="s">
        <v>394</v>
      </c>
      <c r="N41" s="32" t="s">
        <v>394</v>
      </c>
    </row>
    <row r="42" spans="1:14">
      <c r="A42" s="14">
        <v>1991</v>
      </c>
      <c r="B42" s="93">
        <v>747.8</v>
      </c>
      <c r="C42" s="93">
        <v>1321.4</v>
      </c>
      <c r="D42" s="87">
        <v>1310.4000000000001</v>
      </c>
      <c r="E42" s="87">
        <v>3133.4</v>
      </c>
      <c r="F42" s="87">
        <v>4198</v>
      </c>
      <c r="G42" s="32" t="s">
        <v>394</v>
      </c>
      <c r="H42" s="32" t="s">
        <v>394</v>
      </c>
      <c r="I42" s="87">
        <v>1715.2</v>
      </c>
      <c r="J42" s="87">
        <v>2058.1999999999998</v>
      </c>
      <c r="K42" s="87">
        <v>5191.6000000000004</v>
      </c>
      <c r="L42" s="90">
        <v>9389.6</v>
      </c>
      <c r="M42" s="87">
        <v>9389.6</v>
      </c>
      <c r="N42" s="32" t="s">
        <v>394</v>
      </c>
    </row>
    <row r="43" spans="1:14">
      <c r="A43" s="14">
        <v>1992</v>
      </c>
      <c r="B43" s="93">
        <v>697.9</v>
      </c>
      <c r="C43" s="93">
        <v>1148.0999999999999</v>
      </c>
      <c r="D43" s="87">
        <v>1579.5</v>
      </c>
      <c r="E43" s="87">
        <v>3319.5</v>
      </c>
      <c r="F43" s="87">
        <v>3661.5</v>
      </c>
      <c r="G43" s="32" t="s">
        <v>394</v>
      </c>
      <c r="H43" s="32" t="s">
        <v>394</v>
      </c>
      <c r="I43" s="87">
        <v>1664</v>
      </c>
      <c r="J43" s="87">
        <v>2277.4</v>
      </c>
      <c r="K43" s="87">
        <v>5596.9</v>
      </c>
      <c r="L43" s="90">
        <v>9258.4</v>
      </c>
      <c r="M43" s="87">
        <v>9258.4</v>
      </c>
      <c r="N43" s="32" t="s">
        <v>394</v>
      </c>
    </row>
    <row r="44" spans="1:14">
      <c r="A44" s="14">
        <v>1993</v>
      </c>
      <c r="B44" s="93">
        <v>748.5</v>
      </c>
      <c r="C44" s="93">
        <v>1032.0999999999999</v>
      </c>
      <c r="D44" s="87">
        <v>1743.5</v>
      </c>
      <c r="E44" s="87">
        <v>3388.8</v>
      </c>
      <c r="F44" s="87">
        <v>3598.9</v>
      </c>
      <c r="G44" s="90">
        <v>875.3</v>
      </c>
      <c r="H44" s="32" t="s">
        <v>394</v>
      </c>
      <c r="I44" s="87">
        <v>1819.3</v>
      </c>
      <c r="J44" s="87">
        <v>2492</v>
      </c>
      <c r="K44" s="87">
        <v>5880.8</v>
      </c>
      <c r="L44" s="90">
        <v>9479.7000000000007</v>
      </c>
      <c r="M44" s="87">
        <v>10355</v>
      </c>
      <c r="N44" s="87">
        <v>11664.8</v>
      </c>
    </row>
    <row r="45" spans="1:14">
      <c r="A45" s="14">
        <v>1994</v>
      </c>
      <c r="B45" s="93">
        <v>744.6</v>
      </c>
      <c r="C45" s="93">
        <v>2115.5</v>
      </c>
      <c r="D45" s="87">
        <v>2327.6999999999998</v>
      </c>
      <c r="E45" s="87">
        <v>3687.9</v>
      </c>
      <c r="F45" s="87">
        <v>3340.3</v>
      </c>
      <c r="G45" s="90">
        <v>1817.2</v>
      </c>
      <c r="H45" s="32" t="s">
        <v>394</v>
      </c>
      <c r="I45" s="87">
        <v>2860.1</v>
      </c>
      <c r="J45" s="87">
        <v>3072.3</v>
      </c>
      <c r="K45" s="87">
        <v>6760.2</v>
      </c>
      <c r="L45" s="90">
        <v>10100.5</v>
      </c>
      <c r="M45" s="87">
        <v>11917.7</v>
      </c>
      <c r="N45" s="87">
        <v>12311.1</v>
      </c>
    </row>
    <row r="46" spans="1:14">
      <c r="A46" s="14">
        <v>1995</v>
      </c>
      <c r="B46" s="93">
        <v>832.8</v>
      </c>
      <c r="C46" s="93">
        <v>2013.2</v>
      </c>
      <c r="D46" s="87">
        <v>2474.5</v>
      </c>
      <c r="E46" s="87">
        <v>4112.3999999999996</v>
      </c>
      <c r="F46" s="87">
        <v>3033.2</v>
      </c>
      <c r="G46" s="90">
        <v>2194.1</v>
      </c>
      <c r="H46" s="93">
        <v>187.6</v>
      </c>
      <c r="I46" s="87">
        <v>2846</v>
      </c>
      <c r="J46" s="87">
        <v>3307.3</v>
      </c>
      <c r="K46" s="87">
        <v>7419.7</v>
      </c>
      <c r="L46" s="90">
        <v>10453</v>
      </c>
      <c r="M46" s="87">
        <v>12647.1</v>
      </c>
      <c r="N46" s="87">
        <v>13158.4</v>
      </c>
    </row>
    <row r="47" spans="1:14">
      <c r="A47" s="14">
        <v>1996</v>
      </c>
      <c r="B47" s="93">
        <v>909.8</v>
      </c>
      <c r="C47" s="93">
        <v>2122.3000000000002</v>
      </c>
      <c r="D47" s="87">
        <v>2406.4</v>
      </c>
      <c r="E47" s="87">
        <v>4305.3</v>
      </c>
      <c r="F47" s="87">
        <v>2746.8</v>
      </c>
      <c r="G47" s="90">
        <v>2967.8</v>
      </c>
      <c r="H47" s="93">
        <v>295.8</v>
      </c>
      <c r="I47" s="87">
        <v>3032.1</v>
      </c>
      <c r="J47" s="87">
        <v>3316.2</v>
      </c>
      <c r="K47" s="87">
        <v>7621.4</v>
      </c>
      <c r="L47" s="90">
        <v>10368.299999999999</v>
      </c>
      <c r="M47" s="87">
        <v>13336</v>
      </c>
      <c r="N47" s="87">
        <v>12866.4</v>
      </c>
    </row>
    <row r="48" spans="1:14">
      <c r="A48" s="14">
        <v>1997</v>
      </c>
      <c r="B48" s="93">
        <v>1063</v>
      </c>
      <c r="C48" s="93">
        <v>2512.3000000000002</v>
      </c>
      <c r="D48" s="87">
        <v>2835.2</v>
      </c>
      <c r="E48" s="87">
        <v>4903.8</v>
      </c>
      <c r="F48" s="87">
        <v>2765.2</v>
      </c>
      <c r="G48" s="90">
        <v>3351.6</v>
      </c>
      <c r="H48" s="93">
        <v>573.29999999999995</v>
      </c>
      <c r="I48" s="87">
        <v>3575.4</v>
      </c>
      <c r="J48" s="87">
        <v>3898.2</v>
      </c>
      <c r="K48" s="87">
        <v>8802</v>
      </c>
      <c r="L48" s="90">
        <v>11567.2</v>
      </c>
      <c r="M48" s="87">
        <v>14918.8</v>
      </c>
      <c r="N48" s="87">
        <v>14250.8</v>
      </c>
    </row>
    <row r="49" spans="1:15">
      <c r="A49" s="14">
        <v>1998</v>
      </c>
      <c r="B49" s="93">
        <v>1020.1</v>
      </c>
      <c r="C49" s="93">
        <v>2770</v>
      </c>
      <c r="D49" s="87">
        <v>3052.2</v>
      </c>
      <c r="E49" s="87">
        <v>5324.4</v>
      </c>
      <c r="F49" s="87">
        <v>3611.9</v>
      </c>
      <c r="G49" s="90">
        <v>3885.2</v>
      </c>
      <c r="H49" s="93">
        <v>720.6</v>
      </c>
      <c r="I49" s="87">
        <v>3790.1</v>
      </c>
      <c r="J49" s="87">
        <v>4072.4</v>
      </c>
      <c r="K49" s="87">
        <v>9396.7999999999993</v>
      </c>
      <c r="L49" s="90">
        <v>13008.7</v>
      </c>
      <c r="M49" s="87">
        <v>16893.900000000001</v>
      </c>
      <c r="N49" s="87">
        <v>16588.900000000001</v>
      </c>
    </row>
    <row r="50" spans="1:15">
      <c r="A50" s="14">
        <v>1999</v>
      </c>
      <c r="B50" s="93">
        <v>1292.4000000000001</v>
      </c>
      <c r="C50" s="93">
        <v>2557.6999999999998</v>
      </c>
      <c r="D50" s="87">
        <v>2989.5</v>
      </c>
      <c r="E50" s="87">
        <v>5487.1</v>
      </c>
      <c r="F50" s="87">
        <v>3288.4</v>
      </c>
      <c r="G50" s="90">
        <v>4158.3</v>
      </c>
      <c r="H50" s="93">
        <v>1709</v>
      </c>
      <c r="I50" s="87">
        <v>3850.1</v>
      </c>
      <c r="J50" s="87">
        <v>4281.8999999999996</v>
      </c>
      <c r="K50" s="87">
        <v>9769</v>
      </c>
      <c r="L50" s="90">
        <v>13057.5</v>
      </c>
      <c r="M50" s="87">
        <v>17215.8</v>
      </c>
      <c r="N50" s="87">
        <v>17359.8</v>
      </c>
    </row>
    <row r="51" spans="1:15">
      <c r="A51" s="14">
        <v>2000</v>
      </c>
      <c r="B51" s="93">
        <v>1271</v>
      </c>
      <c r="C51" s="93">
        <v>2943</v>
      </c>
      <c r="D51" s="87">
        <v>3616.2</v>
      </c>
      <c r="E51" s="87">
        <v>5796.5</v>
      </c>
      <c r="F51" s="87">
        <v>3281.2</v>
      </c>
      <c r="G51" s="90">
        <v>5253.8</v>
      </c>
      <c r="H51" s="93">
        <v>1601.6</v>
      </c>
      <c r="I51" s="87">
        <v>4214</v>
      </c>
      <c r="J51" s="87">
        <v>4887.2</v>
      </c>
      <c r="K51" s="87">
        <v>10683.7</v>
      </c>
      <c r="L51" s="90">
        <v>13964.9</v>
      </c>
      <c r="M51" s="87">
        <v>19218.7</v>
      </c>
      <c r="N51" s="87">
        <v>17961.3</v>
      </c>
    </row>
    <row r="52" spans="1:15">
      <c r="A52" s="14">
        <v>2001</v>
      </c>
      <c r="B52" s="93">
        <v>1373.5</v>
      </c>
      <c r="C52" s="93">
        <v>3465.8</v>
      </c>
      <c r="D52" s="87">
        <v>5322.1</v>
      </c>
      <c r="E52" s="87">
        <v>6634.3</v>
      </c>
      <c r="F52" s="87">
        <v>3869.7</v>
      </c>
      <c r="G52" s="90">
        <v>4995.3999999999996</v>
      </c>
      <c r="H52" s="93">
        <v>1993.6</v>
      </c>
      <c r="I52" s="87">
        <v>4839.3</v>
      </c>
      <c r="J52" s="87">
        <v>6695.6</v>
      </c>
      <c r="K52" s="87">
        <v>13329.9</v>
      </c>
      <c r="L52" s="90">
        <v>17199.599999999999</v>
      </c>
      <c r="M52" s="87">
        <v>22195.1</v>
      </c>
      <c r="N52" s="87">
        <v>21615.200000000001</v>
      </c>
    </row>
    <row r="53" spans="1:15">
      <c r="A53" s="14">
        <v>2002</v>
      </c>
      <c r="B53" s="93">
        <v>1501.8</v>
      </c>
      <c r="C53" s="93">
        <v>3071.6</v>
      </c>
      <c r="D53" s="87">
        <v>5829.8</v>
      </c>
      <c r="E53" s="87">
        <v>6778.7</v>
      </c>
      <c r="F53" s="87">
        <v>3399.9</v>
      </c>
      <c r="G53" s="90">
        <v>5513.1</v>
      </c>
      <c r="H53" s="93">
        <v>1520.7</v>
      </c>
      <c r="I53" s="87">
        <v>4573.3999999999996</v>
      </c>
      <c r="J53" s="87">
        <v>7331.6</v>
      </c>
      <c r="K53" s="87">
        <v>14110.2</v>
      </c>
      <c r="L53" s="90">
        <v>17510.099999999999</v>
      </c>
      <c r="M53" s="87">
        <v>23023.200000000001</v>
      </c>
      <c r="N53" s="87">
        <v>21495.599999999999</v>
      </c>
    </row>
    <row r="54" spans="1:15">
      <c r="A54" s="14">
        <v>2003</v>
      </c>
      <c r="B54" s="93">
        <v>1708.6</v>
      </c>
      <c r="C54" s="93">
        <v>2955.3</v>
      </c>
      <c r="D54" s="87">
        <v>5600.8</v>
      </c>
      <c r="E54" s="87">
        <v>8264.2000000000007</v>
      </c>
      <c r="F54" s="87">
        <v>3019.6</v>
      </c>
      <c r="G54" s="90">
        <v>4296.1000000000004</v>
      </c>
      <c r="H54" s="93">
        <v>1827</v>
      </c>
      <c r="I54" s="87">
        <v>4663.8</v>
      </c>
      <c r="J54" s="87">
        <v>7309.4</v>
      </c>
      <c r="K54" s="87">
        <v>15573.7</v>
      </c>
      <c r="L54" s="90">
        <v>18593.3</v>
      </c>
      <c r="M54" s="87">
        <v>22889.4</v>
      </c>
      <c r="N54" s="87">
        <v>22619.200000000001</v>
      </c>
    </row>
    <row r="55" spans="1:15">
      <c r="A55" s="26">
        <v>2004</v>
      </c>
      <c r="B55" s="93">
        <v>1957.4</v>
      </c>
      <c r="C55" s="93">
        <v>2782.5</v>
      </c>
      <c r="D55" s="87">
        <v>6420.2</v>
      </c>
      <c r="E55" s="87">
        <v>8952.4</v>
      </c>
      <c r="F55" s="87">
        <v>3511.1</v>
      </c>
      <c r="G55" s="90">
        <v>6987.8</v>
      </c>
      <c r="H55" s="93">
        <v>3621.4</v>
      </c>
      <c r="I55" s="87">
        <v>4739.8999999999996</v>
      </c>
      <c r="J55" s="87">
        <v>8377.6</v>
      </c>
      <c r="K55" s="87">
        <v>17330.099999999999</v>
      </c>
      <c r="L55" s="90">
        <v>20841.2</v>
      </c>
      <c r="M55" s="87">
        <v>27829</v>
      </c>
      <c r="N55" s="87">
        <v>34498.199999999997</v>
      </c>
    </row>
    <row r="56" spans="1:15">
      <c r="A56" s="14">
        <v>2005</v>
      </c>
      <c r="B56" s="93">
        <v>2425.4</v>
      </c>
      <c r="C56" s="93">
        <v>4672.5</v>
      </c>
      <c r="D56" s="87">
        <v>9890.7000000000007</v>
      </c>
      <c r="E56" s="87">
        <v>9967.2999999999993</v>
      </c>
      <c r="F56" s="87">
        <v>5729</v>
      </c>
      <c r="G56" s="90">
        <v>7362.3</v>
      </c>
      <c r="H56" s="93">
        <v>3307.1</v>
      </c>
      <c r="I56" s="87">
        <v>7097.9</v>
      </c>
      <c r="J56" s="87">
        <v>12316.1</v>
      </c>
      <c r="K56" s="87">
        <v>22283.4</v>
      </c>
      <c r="L56" s="90">
        <v>28012.400000000001</v>
      </c>
      <c r="M56" s="87">
        <v>35374.699999999997</v>
      </c>
      <c r="N56" s="87">
        <v>40610.400000000001</v>
      </c>
    </row>
    <row r="57" spans="1:15">
      <c r="A57" s="14">
        <v>2006</v>
      </c>
      <c r="B57" s="93">
        <v>2654.4</v>
      </c>
      <c r="C57" s="93">
        <v>5688</v>
      </c>
      <c r="D57" s="87">
        <v>10853.5</v>
      </c>
      <c r="E57" s="87">
        <v>11523.7</v>
      </c>
      <c r="F57" s="87">
        <v>7828.4</v>
      </c>
      <c r="G57" s="90">
        <v>10505.5</v>
      </c>
      <c r="H57" s="93">
        <v>3684.8</v>
      </c>
      <c r="I57" s="87">
        <v>8342.4</v>
      </c>
      <c r="J57" s="87">
        <v>13507.9</v>
      </c>
      <c r="K57" s="87">
        <v>25031.599999999999</v>
      </c>
      <c r="L57" s="90">
        <v>32859.9</v>
      </c>
      <c r="M57" s="87">
        <v>43365.4</v>
      </c>
      <c r="N57" s="87">
        <v>49459.3</v>
      </c>
    </row>
    <row r="58" spans="1:15">
      <c r="A58" s="14">
        <v>2007</v>
      </c>
      <c r="B58" s="93">
        <v>3182.8</v>
      </c>
      <c r="C58" s="93">
        <v>6086.6</v>
      </c>
      <c r="D58" s="87">
        <v>11939.3</v>
      </c>
      <c r="E58" s="87">
        <v>13001.7</v>
      </c>
      <c r="F58" s="87">
        <v>9186.1</v>
      </c>
      <c r="G58" s="90">
        <v>11923.5</v>
      </c>
      <c r="H58" s="93">
        <v>3516.9</v>
      </c>
      <c r="I58" s="87">
        <v>9269.2999999999993</v>
      </c>
      <c r="J58" s="87">
        <v>15122.1</v>
      </c>
      <c r="K58" s="87">
        <v>28123.8</v>
      </c>
      <c r="L58" s="90">
        <v>37309.9</v>
      </c>
      <c r="M58" s="87">
        <v>49233.3</v>
      </c>
      <c r="N58" s="87">
        <v>55463.4</v>
      </c>
    </row>
    <row r="59" spans="1:15">
      <c r="A59" s="14">
        <v>2008</v>
      </c>
      <c r="B59" s="93">
        <v>3433.7</v>
      </c>
      <c r="C59" s="93">
        <v>10605.1</v>
      </c>
      <c r="D59" s="87">
        <v>13226</v>
      </c>
      <c r="E59" s="87">
        <v>13830.6</v>
      </c>
      <c r="F59" s="87">
        <v>11680.2</v>
      </c>
      <c r="G59" s="90">
        <v>16112.7</v>
      </c>
      <c r="H59" s="93">
        <v>3428.8</v>
      </c>
      <c r="I59" s="87">
        <v>14038.8</v>
      </c>
      <c r="J59" s="87">
        <v>16659.7</v>
      </c>
      <c r="K59" s="87">
        <v>30490.3</v>
      </c>
      <c r="L59" s="90">
        <v>42170.5</v>
      </c>
      <c r="M59" s="87">
        <v>58283.3</v>
      </c>
      <c r="N59" s="87">
        <v>65308</v>
      </c>
    </row>
    <row r="60" spans="1:15">
      <c r="A60" s="14">
        <v>2009</v>
      </c>
      <c r="B60" s="93">
        <v>3850</v>
      </c>
      <c r="C60" s="93">
        <v>14558.5</v>
      </c>
      <c r="D60" s="87">
        <v>19310.3</v>
      </c>
      <c r="E60" s="87">
        <v>17702.599999999999</v>
      </c>
      <c r="F60" s="87">
        <v>12681.5</v>
      </c>
      <c r="G60" s="90">
        <v>22930.1</v>
      </c>
      <c r="H60" s="93">
        <v>154.69999999999999</v>
      </c>
      <c r="I60" s="87">
        <v>18408.400000000001</v>
      </c>
      <c r="J60" s="87">
        <v>23160.3</v>
      </c>
      <c r="K60" s="87">
        <v>40862.9</v>
      </c>
      <c r="L60" s="90">
        <v>53544.4</v>
      </c>
      <c r="M60" s="87">
        <v>76474.5</v>
      </c>
      <c r="N60" s="87">
        <v>77578.3</v>
      </c>
    </row>
    <row r="61" spans="1:15">
      <c r="A61" s="14">
        <v>2010</v>
      </c>
      <c r="B61" s="93">
        <v>4242.3999999999996</v>
      </c>
      <c r="C61" s="93">
        <v>16181</v>
      </c>
      <c r="D61" s="87">
        <v>21040.7</v>
      </c>
      <c r="E61" s="87">
        <v>19953.3</v>
      </c>
      <c r="F61" s="87">
        <v>10981.4</v>
      </c>
      <c r="G61" s="90">
        <v>18926.3</v>
      </c>
      <c r="H61" s="93">
        <v>790.5</v>
      </c>
      <c r="I61" s="87">
        <v>20423.400000000001</v>
      </c>
      <c r="J61" s="87">
        <v>25283.1</v>
      </c>
      <c r="K61" s="87">
        <v>45236.3</v>
      </c>
      <c r="L61" s="90">
        <v>56217.7</v>
      </c>
      <c r="M61" s="87">
        <v>75144</v>
      </c>
      <c r="N61" s="87">
        <v>77113.600000000006</v>
      </c>
    </row>
    <row r="62" spans="1:15">
      <c r="A62" s="14">
        <v>2011</v>
      </c>
      <c r="B62" s="93">
        <v>4689.8999999999996</v>
      </c>
      <c r="C62" s="93">
        <v>21077.9</v>
      </c>
      <c r="D62" s="87">
        <v>26494.9</v>
      </c>
      <c r="E62" s="87">
        <v>22468.400000000001</v>
      </c>
      <c r="F62" s="87">
        <v>10356</v>
      </c>
      <c r="G62" s="90">
        <v>19510.099999999999</v>
      </c>
      <c r="H62" s="93">
        <v>459.7</v>
      </c>
      <c r="I62" s="87">
        <v>25767.8</v>
      </c>
      <c r="J62" s="87">
        <v>31184.799999999999</v>
      </c>
      <c r="K62" s="87">
        <v>53653.2</v>
      </c>
      <c r="L62" s="90">
        <v>64009.2</v>
      </c>
      <c r="M62" s="87">
        <v>83519.3</v>
      </c>
      <c r="N62" s="87">
        <v>85272.4</v>
      </c>
      <c r="O62" s="27"/>
    </row>
    <row r="63" spans="1:15">
      <c r="A63" s="14">
        <v>2012</v>
      </c>
      <c r="B63" s="93">
        <v>5395.4826002807622</v>
      </c>
      <c r="C63" s="93">
        <v>22144.96875</v>
      </c>
      <c r="D63" s="87">
        <v>30285.387143939999</v>
      </c>
      <c r="E63" s="87">
        <v>24748.464985160001</v>
      </c>
      <c r="F63" s="87">
        <v>10391.85946062</v>
      </c>
      <c r="G63" s="90">
        <v>23457.962999999996</v>
      </c>
      <c r="H63" s="93">
        <v>322.637</v>
      </c>
      <c r="I63" s="87">
        <v>27540.45135028076</v>
      </c>
      <c r="J63" s="87">
        <v>35680.869744220763</v>
      </c>
      <c r="K63" s="87">
        <v>60429.3</v>
      </c>
      <c r="L63" s="90">
        <v>70821.194190000766</v>
      </c>
      <c r="M63" s="87">
        <v>94279.2</v>
      </c>
      <c r="N63" s="87">
        <v>95901.7</v>
      </c>
      <c r="O63" s="27"/>
    </row>
    <row r="64" spans="1:15">
      <c r="A64" s="14">
        <v>2013</v>
      </c>
      <c r="B64" s="93">
        <v>6050.0011109962461</v>
      </c>
      <c r="C64" s="93">
        <v>26094.751953125</v>
      </c>
      <c r="D64" s="87">
        <v>34073.554343049997</v>
      </c>
      <c r="E64" s="87">
        <v>27437.821708930001</v>
      </c>
      <c r="F64" s="87">
        <v>9473.1852142799999</v>
      </c>
      <c r="G64" s="90">
        <v>21618.894</v>
      </c>
      <c r="H64" s="93">
        <v>592.52949000000001</v>
      </c>
      <c r="I64" s="87">
        <v>32144.753064121247</v>
      </c>
      <c r="J64" s="87">
        <v>40123.55545404624</v>
      </c>
      <c r="K64" s="87">
        <v>67561.377162976249</v>
      </c>
      <c r="L64" s="90">
        <v>77034.562377256254</v>
      </c>
      <c r="M64" s="87">
        <v>98653.456377256254</v>
      </c>
      <c r="N64" s="87">
        <v>100854.71966725626</v>
      </c>
      <c r="O64" s="27"/>
    </row>
    <row r="65" spans="1:16" s="262" customFormat="1">
      <c r="A65" s="263">
        <v>2014</v>
      </c>
      <c r="B65" s="93">
        <v>6895.12890625</v>
      </c>
      <c r="C65" s="93">
        <v>26831.9609375</v>
      </c>
      <c r="D65" s="87">
        <v>40824.05859375</v>
      </c>
      <c r="E65" s="87">
        <v>29899.484375</v>
      </c>
      <c r="F65" s="87">
        <v>9509.669921875</v>
      </c>
      <c r="G65" s="90">
        <v>20961.802734375</v>
      </c>
      <c r="H65" s="93">
        <v>719.68499755859375</v>
      </c>
      <c r="I65" s="87">
        <v>33727.08984375</v>
      </c>
      <c r="J65" s="87">
        <v>47719.1875</v>
      </c>
      <c r="K65" s="87">
        <v>77618.671875</v>
      </c>
      <c r="L65" s="90">
        <v>87128.34375</v>
      </c>
      <c r="M65" s="87">
        <v>108090.1484375</v>
      </c>
      <c r="N65" s="87">
        <v>110769.265625</v>
      </c>
      <c r="O65" s="27"/>
    </row>
    <row r="66" spans="1:16" s="61" customFormat="1">
      <c r="A66" s="263">
        <v>2015</v>
      </c>
      <c r="B66" s="93">
        <v>7649.8046875</v>
      </c>
      <c r="C66" s="93">
        <v>22023.111328125</v>
      </c>
      <c r="D66" s="87">
        <v>36604.171875</v>
      </c>
      <c r="E66" s="87">
        <v>31886.91796875</v>
      </c>
      <c r="F66" s="87">
        <v>9729.626953125</v>
      </c>
      <c r="G66" s="90">
        <v>22249.744140625</v>
      </c>
      <c r="H66" s="93">
        <v>593.572998046875</v>
      </c>
      <c r="I66" s="87">
        <v>29672.916015625</v>
      </c>
      <c r="J66" s="87">
        <v>44253.9765625</v>
      </c>
      <c r="K66" s="87">
        <v>76140.8984375</v>
      </c>
      <c r="L66" s="90">
        <v>85870.5234375</v>
      </c>
      <c r="M66" s="87">
        <v>108120.265625</v>
      </c>
      <c r="N66" s="87">
        <v>110367.1875</v>
      </c>
      <c r="O66" s="33"/>
      <c r="P66" s="34"/>
    </row>
    <row r="67" spans="1:16" s="61" customFormat="1">
      <c r="A67" s="384">
        <v>2016</v>
      </c>
      <c r="B67" s="93">
        <v>7846.5839999999998</v>
      </c>
      <c r="C67" s="93">
        <v>18772.72</v>
      </c>
      <c r="D67" s="87">
        <v>37537.19</v>
      </c>
      <c r="E67" s="87">
        <v>32630.18</v>
      </c>
      <c r="F67" s="87">
        <v>10622.22</v>
      </c>
      <c r="G67" s="90">
        <v>23866.31</v>
      </c>
      <c r="H67" s="93">
        <v>988.19600000000003</v>
      </c>
      <c r="I67" s="87">
        <v>26619.3</v>
      </c>
      <c r="J67" s="87">
        <v>45383.77</v>
      </c>
      <c r="K67" s="87">
        <v>78013.95</v>
      </c>
      <c r="L67" s="90">
        <v>88636.17</v>
      </c>
      <c r="M67" s="87">
        <v>112502.5</v>
      </c>
      <c r="N67" s="87">
        <v>115386.3</v>
      </c>
      <c r="O67" s="33"/>
      <c r="P67" s="34"/>
    </row>
    <row r="68" spans="1:16" s="61" customFormat="1">
      <c r="A68" s="24">
        <v>2017</v>
      </c>
      <c r="B68" s="94">
        <v>8104.0569999999998</v>
      </c>
      <c r="C68" s="94">
        <v>17092.330000000002</v>
      </c>
      <c r="D68" s="89">
        <v>35908.68</v>
      </c>
      <c r="E68" s="89">
        <v>32578.3</v>
      </c>
      <c r="F68" s="89">
        <v>10163.530000000001</v>
      </c>
      <c r="G68" s="92">
        <v>23986.12</v>
      </c>
      <c r="H68" s="94">
        <v>398.459</v>
      </c>
      <c r="I68" s="89">
        <v>25196.39</v>
      </c>
      <c r="J68" s="89">
        <v>44012.73</v>
      </c>
      <c r="K68" s="89">
        <v>76591.03</v>
      </c>
      <c r="L68" s="92">
        <v>86754.559999999998</v>
      </c>
      <c r="M68" s="89">
        <v>110740.7</v>
      </c>
      <c r="N68" s="89">
        <v>112721.5</v>
      </c>
      <c r="O68" s="33"/>
      <c r="P68" s="34"/>
    </row>
    <row r="69" spans="1:16" s="178" customFormat="1" ht="22.5" customHeight="1">
      <c r="A69" s="291" t="s">
        <v>352</v>
      </c>
      <c r="B69" s="175"/>
      <c r="C69" s="175"/>
      <c r="D69" s="175"/>
      <c r="E69" s="175"/>
      <c r="F69" s="175"/>
      <c r="G69" s="175"/>
      <c r="H69" s="175"/>
      <c r="I69" s="175"/>
      <c r="J69" s="175"/>
      <c r="K69" s="175"/>
      <c r="L69" s="175"/>
      <c r="M69" s="175"/>
      <c r="N69" s="175"/>
      <c r="O69" s="175"/>
      <c r="P69" s="176"/>
    </row>
    <row r="70" spans="1:16" ht="14.4">
      <c r="A70" s="8"/>
      <c r="B70"/>
      <c r="C70"/>
      <c r="D70"/>
      <c r="E70"/>
      <c r="F70"/>
      <c r="G70"/>
      <c r="H70"/>
      <c r="I70"/>
      <c r="J70"/>
      <c r="K70"/>
      <c r="L70"/>
      <c r="M70"/>
      <c r="N70"/>
      <c r="O70"/>
      <c r="P70"/>
    </row>
    <row r="71" spans="1:16" customFormat="1" ht="14.4"/>
    <row r="72" spans="1:16" customFormat="1" ht="14.4"/>
    <row r="73" spans="1:16" customFormat="1" ht="14.4"/>
    <row r="74" spans="1:16" customFormat="1" ht="14.4"/>
    <row r="75" spans="1:16" customFormat="1" ht="14.4"/>
    <row r="76" spans="1:16" customFormat="1" ht="14.4"/>
    <row r="77" spans="1:16" ht="14.4">
      <c r="B77"/>
      <c r="C77"/>
      <c r="D77"/>
      <c r="E77"/>
      <c r="F77"/>
      <c r="G77"/>
      <c r="H77"/>
      <c r="I77"/>
      <c r="J77"/>
      <c r="K77"/>
      <c r="L77"/>
      <c r="M77"/>
      <c r="N77"/>
      <c r="O77"/>
      <c r="P77"/>
    </row>
    <row r="78" spans="1:16" ht="14.4">
      <c r="B78"/>
      <c r="C78"/>
      <c r="D78"/>
      <c r="E78"/>
      <c r="F78"/>
      <c r="G78"/>
      <c r="H78"/>
      <c r="I78"/>
      <c r="J78"/>
      <c r="K78"/>
      <c r="L78"/>
      <c r="M78"/>
      <c r="N78"/>
      <c r="O78"/>
      <c r="P78"/>
    </row>
    <row r="79" spans="1:16" ht="14.4">
      <c r="B79"/>
      <c r="C79"/>
      <c r="D79"/>
      <c r="E79"/>
      <c r="F79"/>
      <c r="G79"/>
      <c r="H79"/>
      <c r="I79"/>
      <c r="J79"/>
      <c r="K79"/>
      <c r="L79"/>
      <c r="M79"/>
      <c r="N79"/>
      <c r="O79"/>
      <c r="P79"/>
    </row>
    <row r="80" spans="1:16" ht="14.4">
      <c r="B80"/>
      <c r="C80"/>
      <c r="D80"/>
      <c r="E80"/>
      <c r="F80"/>
      <c r="G80"/>
      <c r="H80"/>
      <c r="I80"/>
      <c r="J80"/>
      <c r="K80"/>
      <c r="L80"/>
      <c r="M80"/>
      <c r="N80"/>
      <c r="O80"/>
      <c r="P80"/>
    </row>
    <row r="81" spans="2:16" ht="14.4">
      <c r="B81"/>
      <c r="C81"/>
      <c r="D81"/>
      <c r="E81"/>
      <c r="F81"/>
      <c r="G81"/>
      <c r="H81"/>
      <c r="I81"/>
      <c r="J81"/>
      <c r="K81"/>
      <c r="L81"/>
      <c r="M81"/>
      <c r="N81"/>
      <c r="O81"/>
      <c r="P81"/>
    </row>
    <row r="82" spans="2:16" ht="14.4">
      <c r="B82"/>
      <c r="C82"/>
      <c r="D82"/>
      <c r="E82"/>
      <c r="F82"/>
      <c r="G82"/>
      <c r="H82"/>
      <c r="I82"/>
      <c r="J82"/>
      <c r="K82"/>
      <c r="L82"/>
      <c r="M82"/>
      <c r="N82"/>
      <c r="O82"/>
      <c r="P82"/>
    </row>
    <row r="83" spans="2:16" ht="14.4">
      <c r="B83"/>
      <c r="C83"/>
      <c r="D83"/>
      <c r="E83"/>
      <c r="F83"/>
      <c r="G83"/>
      <c r="H83"/>
      <c r="I83"/>
      <c r="J83"/>
      <c r="K83"/>
      <c r="L83"/>
      <c r="M83"/>
      <c r="N83"/>
      <c r="O83"/>
      <c r="P83"/>
    </row>
    <row r="84" spans="2:16">
      <c r="O84" s="6"/>
      <c r="P84" s="8"/>
    </row>
    <row r="85" spans="2:16">
      <c r="B85" s="286"/>
      <c r="C85" s="286"/>
      <c r="D85" s="286"/>
      <c r="E85" s="286"/>
      <c r="F85" s="286"/>
      <c r="G85" s="286"/>
      <c r="H85" s="286"/>
      <c r="I85" s="286"/>
      <c r="J85" s="286"/>
      <c r="K85" s="286"/>
      <c r="L85" s="286"/>
      <c r="M85" s="286"/>
      <c r="N85" s="286"/>
      <c r="O85" s="6"/>
      <c r="P85" s="8"/>
    </row>
    <row r="86" spans="2:16">
      <c r="B86" s="286"/>
      <c r="C86" s="286"/>
      <c r="D86" s="286"/>
      <c r="E86" s="286"/>
      <c r="F86" s="286"/>
      <c r="G86" s="286"/>
      <c r="H86" s="286"/>
      <c r="I86" s="286"/>
      <c r="J86" s="286"/>
      <c r="K86" s="286"/>
      <c r="L86" s="286"/>
      <c r="M86" s="286"/>
      <c r="N86" s="286"/>
      <c r="O86" s="6"/>
      <c r="P86" s="8"/>
    </row>
    <row r="87" spans="2:16">
      <c r="B87" s="286"/>
      <c r="C87" s="286"/>
      <c r="D87" s="286"/>
      <c r="E87" s="286"/>
      <c r="F87" s="286"/>
      <c r="G87" s="286"/>
      <c r="H87" s="286"/>
      <c r="I87" s="286"/>
      <c r="J87" s="286"/>
      <c r="K87" s="286"/>
      <c r="L87" s="286"/>
      <c r="M87" s="286"/>
      <c r="N87" s="286"/>
      <c r="O87" s="6"/>
      <c r="P87" s="8"/>
    </row>
    <row r="88" spans="2:16">
      <c r="B88" s="286"/>
      <c r="C88" s="286"/>
      <c r="D88" s="286"/>
      <c r="E88" s="286"/>
      <c r="F88" s="286"/>
      <c r="G88" s="286"/>
      <c r="H88" s="286"/>
      <c r="I88" s="286"/>
      <c r="J88" s="286"/>
      <c r="K88" s="286"/>
      <c r="L88" s="286"/>
      <c r="M88" s="286"/>
      <c r="N88" s="286"/>
      <c r="O88" s="6"/>
      <c r="P88" s="8"/>
    </row>
    <row r="89" spans="2:16">
      <c r="B89" s="286"/>
      <c r="C89" s="286"/>
      <c r="D89" s="286"/>
      <c r="E89" s="286"/>
      <c r="F89" s="286"/>
      <c r="G89" s="286"/>
      <c r="H89" s="286"/>
      <c r="I89" s="286"/>
      <c r="J89" s="286"/>
      <c r="K89" s="286"/>
      <c r="L89" s="286"/>
      <c r="M89" s="286"/>
      <c r="N89" s="286"/>
      <c r="O89" s="6"/>
      <c r="P89" s="8"/>
    </row>
    <row r="90" spans="2:16">
      <c r="B90" s="286"/>
      <c r="C90" s="286"/>
      <c r="D90" s="286"/>
      <c r="E90" s="286"/>
      <c r="F90" s="286"/>
      <c r="G90" s="286"/>
      <c r="H90" s="286"/>
      <c r="I90" s="286"/>
      <c r="J90" s="286"/>
      <c r="K90" s="286"/>
      <c r="L90" s="286"/>
      <c r="M90" s="286"/>
      <c r="N90" s="286"/>
      <c r="O90" s="6"/>
      <c r="P90" s="8"/>
    </row>
    <row r="91" spans="2:16">
      <c r="B91" s="286"/>
      <c r="C91" s="286"/>
      <c r="D91" s="286"/>
      <c r="E91" s="286"/>
      <c r="F91" s="286"/>
      <c r="G91" s="286"/>
      <c r="H91" s="286"/>
      <c r="I91" s="286"/>
      <c r="J91" s="286"/>
      <c r="K91" s="286"/>
      <c r="L91" s="286"/>
      <c r="M91" s="286"/>
      <c r="N91" s="286"/>
      <c r="O91" s="6"/>
      <c r="P91" s="8"/>
    </row>
    <row r="92" spans="2:16">
      <c r="B92" s="286"/>
      <c r="C92" s="286"/>
      <c r="D92" s="286"/>
      <c r="E92" s="286"/>
      <c r="F92" s="286"/>
      <c r="G92" s="286"/>
      <c r="H92" s="286"/>
      <c r="I92" s="286"/>
      <c r="J92" s="286"/>
      <c r="K92" s="286"/>
      <c r="L92" s="286"/>
      <c r="M92" s="286"/>
      <c r="N92" s="286"/>
      <c r="O92" s="6"/>
      <c r="P92" s="8"/>
    </row>
    <row r="93" spans="2:16">
      <c r="B93" s="286"/>
      <c r="C93" s="286"/>
      <c r="D93" s="286"/>
      <c r="E93" s="286"/>
      <c r="F93" s="286"/>
      <c r="G93" s="286"/>
      <c r="H93" s="286"/>
      <c r="I93" s="286"/>
      <c r="J93" s="286"/>
      <c r="K93" s="286"/>
      <c r="L93" s="286"/>
      <c r="M93" s="286"/>
      <c r="N93" s="286"/>
      <c r="O93" s="6"/>
      <c r="P93" s="8"/>
    </row>
    <row r="94" spans="2:16">
      <c r="B94" s="286"/>
      <c r="C94" s="286"/>
      <c r="D94" s="286"/>
      <c r="E94" s="286"/>
      <c r="F94" s="286"/>
      <c r="G94" s="286"/>
      <c r="H94" s="286"/>
      <c r="I94" s="286"/>
      <c r="J94" s="286"/>
      <c r="K94" s="286"/>
      <c r="L94" s="286"/>
      <c r="M94" s="286"/>
      <c r="N94" s="286"/>
      <c r="O94" s="6"/>
      <c r="P94" s="8"/>
    </row>
    <row r="95" spans="2:16">
      <c r="B95" s="286"/>
      <c r="C95" s="286"/>
      <c r="D95" s="286"/>
      <c r="E95" s="286"/>
      <c r="F95" s="286"/>
      <c r="G95" s="286"/>
      <c r="H95" s="286"/>
      <c r="I95" s="286"/>
      <c r="J95" s="286"/>
      <c r="K95" s="286"/>
      <c r="L95" s="286"/>
      <c r="M95" s="286"/>
      <c r="N95" s="286"/>
      <c r="O95" s="6"/>
      <c r="P95" s="8"/>
    </row>
    <row r="96" spans="2:16">
      <c r="B96" s="286"/>
      <c r="C96" s="286"/>
      <c r="D96" s="286"/>
      <c r="E96" s="286"/>
      <c r="F96" s="286"/>
      <c r="G96" s="286"/>
      <c r="H96" s="286"/>
      <c r="I96" s="286"/>
      <c r="J96" s="286"/>
      <c r="K96" s="286"/>
      <c r="L96" s="286"/>
      <c r="M96" s="286"/>
      <c r="N96" s="286"/>
      <c r="O96" s="6"/>
      <c r="P96" s="8"/>
    </row>
    <row r="97" spans="2:16">
      <c r="B97" s="286"/>
      <c r="C97" s="286"/>
      <c r="D97" s="286"/>
      <c r="E97" s="286"/>
      <c r="F97" s="286"/>
      <c r="G97" s="286"/>
      <c r="H97" s="286"/>
      <c r="I97" s="286"/>
      <c r="J97" s="286"/>
      <c r="K97" s="286"/>
      <c r="L97" s="286"/>
      <c r="M97" s="286"/>
      <c r="N97" s="286"/>
      <c r="O97" s="6"/>
      <c r="P97" s="8"/>
    </row>
    <row r="98" spans="2:16">
      <c r="B98" s="286"/>
      <c r="C98" s="286"/>
      <c r="D98" s="286"/>
      <c r="E98" s="286"/>
      <c r="F98" s="286"/>
      <c r="G98" s="286"/>
      <c r="H98" s="286"/>
      <c r="I98" s="286"/>
      <c r="J98" s="286"/>
      <c r="K98" s="286"/>
      <c r="L98" s="286"/>
      <c r="M98" s="286"/>
      <c r="N98" s="286"/>
      <c r="O98" s="6"/>
      <c r="P98" s="8"/>
    </row>
    <row r="99" spans="2:16">
      <c r="B99" s="286"/>
      <c r="C99" s="286"/>
      <c r="D99" s="286"/>
      <c r="E99" s="286"/>
      <c r="F99" s="286"/>
      <c r="G99" s="286"/>
      <c r="H99" s="286"/>
      <c r="I99" s="286"/>
      <c r="J99" s="286"/>
      <c r="K99" s="286"/>
      <c r="L99" s="286"/>
      <c r="M99" s="286"/>
      <c r="N99" s="286"/>
      <c r="O99" s="6"/>
      <c r="P99" s="8"/>
    </row>
    <row r="100" spans="2:16">
      <c r="B100" s="51"/>
      <c r="C100" s="51"/>
      <c r="D100" s="51"/>
      <c r="E100" s="51"/>
      <c r="F100" s="51"/>
      <c r="G100" s="51"/>
      <c r="H100" s="51"/>
      <c r="I100" s="51"/>
      <c r="J100" s="51"/>
      <c r="K100" s="51"/>
      <c r="L100" s="51"/>
      <c r="M100" s="51"/>
      <c r="N100" s="51"/>
      <c r="O100" s="6"/>
      <c r="P100" s="8"/>
    </row>
    <row r="101" spans="2:16">
      <c r="B101" s="51"/>
      <c r="C101" s="51"/>
      <c r="D101" s="51"/>
      <c r="E101" s="51"/>
      <c r="F101" s="51"/>
      <c r="G101" s="51"/>
      <c r="H101" s="51"/>
      <c r="I101" s="51"/>
      <c r="J101" s="51"/>
      <c r="K101" s="51"/>
      <c r="L101" s="51"/>
      <c r="M101" s="51"/>
      <c r="N101" s="51"/>
      <c r="O101" s="6"/>
      <c r="P101" s="8"/>
    </row>
    <row r="102" spans="2:16">
      <c r="B102" s="51"/>
      <c r="C102" s="51"/>
      <c r="D102" s="51"/>
      <c r="E102" s="51"/>
      <c r="F102" s="51"/>
      <c r="G102" s="51"/>
      <c r="H102" s="51"/>
      <c r="I102" s="51"/>
      <c r="J102" s="51"/>
      <c r="K102" s="51"/>
      <c r="L102" s="51"/>
      <c r="M102" s="51"/>
      <c r="N102" s="51"/>
      <c r="O102" s="6"/>
      <c r="P102" s="8"/>
    </row>
    <row r="103" spans="2:16">
      <c r="B103" s="51"/>
      <c r="C103" s="51"/>
      <c r="D103" s="51"/>
      <c r="E103" s="51"/>
      <c r="F103" s="51"/>
      <c r="G103" s="51"/>
      <c r="H103" s="51"/>
      <c r="I103" s="51"/>
      <c r="J103" s="51"/>
      <c r="K103" s="51"/>
      <c r="L103" s="51"/>
      <c r="M103" s="51"/>
      <c r="N103" s="51"/>
      <c r="O103" s="6"/>
      <c r="P103" s="8"/>
    </row>
    <row r="104" spans="2:16">
      <c r="B104" s="51"/>
      <c r="C104" s="51"/>
      <c r="D104" s="51"/>
      <c r="E104" s="51"/>
      <c r="F104" s="51"/>
      <c r="G104" s="51"/>
      <c r="H104" s="51"/>
      <c r="I104" s="51"/>
      <c r="J104" s="51"/>
      <c r="K104" s="51"/>
      <c r="L104" s="51"/>
      <c r="M104" s="51"/>
      <c r="N104" s="51"/>
      <c r="O104" s="6"/>
      <c r="P104" s="8"/>
    </row>
    <row r="105" spans="2:16">
      <c r="O105" s="6"/>
      <c r="P105" s="8"/>
    </row>
    <row r="106" spans="2:16">
      <c r="O106" s="6"/>
      <c r="P106" s="8"/>
    </row>
    <row r="107" spans="2:16">
      <c r="O107" s="6"/>
      <c r="P107" s="8"/>
    </row>
    <row r="108" spans="2:16">
      <c r="O108" s="6"/>
      <c r="P108" s="8"/>
    </row>
    <row r="109" spans="2:16">
      <c r="O109" s="6"/>
      <c r="P109" s="8"/>
    </row>
    <row r="110" spans="2:16">
      <c r="O110" s="6"/>
      <c r="P110" s="8"/>
    </row>
    <row r="111" spans="2:16">
      <c r="O111" s="6"/>
      <c r="P111" s="8"/>
    </row>
    <row r="112" spans="2:16">
      <c r="O112" s="6"/>
      <c r="P112" s="8"/>
    </row>
    <row r="113" spans="15:16">
      <c r="O113" s="6"/>
      <c r="P113" s="8"/>
    </row>
    <row r="114" spans="15:16">
      <c r="O114" s="6"/>
      <c r="P114" s="8"/>
    </row>
    <row r="115" spans="15:16">
      <c r="O115" s="6"/>
      <c r="P115" s="8"/>
    </row>
    <row r="116" spans="15:16">
      <c r="O116" s="8"/>
      <c r="P116" s="8"/>
    </row>
  </sheetData>
  <customSheetViews>
    <customSheetView guid="{BCE7549A-454A-4A8A-98C7-4BDEDB358CFF}"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2"/>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3"/>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4"/>
    </customSheetView>
    <customSheetView guid="{30086DB4-D90C-4D70-9492-85B1025334FC}"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5"/>
    </customSheetView>
    <customSheetView guid="{13432D8E-FBC6-4230-A66E-1E41DE97A151}">
      <pane xSplit="1"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7"/>
    </customSheetView>
    <customSheetView guid="{53F4D6EC-12E1-4DB1-BD94-F556067D5E0D}"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8"/>
    </customSheetView>
    <customSheetView guid="{A661CDB9-E548-449D-9B1F-818C0586C1FA}">
      <pane xSplit="1"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1"/>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2"/>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4"/>
    </customSheetView>
    <customSheetView guid="{D3FE92BD-39BB-4D6C-950E-40B1D101AEA4}">
      <pane xSplit="1" ySplit="5" topLeftCell="B68" activePane="bottomRight" state="frozen"/>
      <selection pane="bottomRight" activeCell="B84" sqref="B84:N99"/>
      <pageMargins left="0.64" right="0.7" top="0.24" bottom="0.22" header="0.17" footer="0.16"/>
      <pageSetup paperSize="5" scale="70" orientation="landscape" cellComments="atEnd" r:id="rId15"/>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6"/>
    </customSheetView>
  </customSheetViews>
  <mergeCells count="3">
    <mergeCell ref="A1:N1"/>
    <mergeCell ref="A2:N2"/>
    <mergeCell ref="A3:N3"/>
  </mergeCells>
  <pageMargins left="0.64" right="0.7" top="0.24" bottom="0.22" header="0.17" footer="0.16"/>
  <pageSetup paperSize="5" scale="70" orientation="landscape" cellComments="atEnd"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8"/>
  <sheetViews>
    <sheetView zoomScaleNormal="100" workbookViewId="0">
      <pane xSplit="1" ySplit="7" topLeftCell="B8" activePane="bottomRight" state="frozen"/>
      <selection pane="topRight" activeCell="B1" sqref="B1"/>
      <selection pane="bottomLeft" activeCell="A8" sqref="A8"/>
      <selection pane="bottomRight" activeCell="P24" sqref="P24"/>
    </sheetView>
  </sheetViews>
  <sheetFormatPr defaultColWidth="9.109375" defaultRowHeight="13.2"/>
  <cols>
    <col min="1" max="1" width="14.6640625" style="5" customWidth="1"/>
    <col min="2" max="3" width="12.6640625" style="5" customWidth="1"/>
    <col min="4" max="4" width="12.6640625" style="81" customWidth="1"/>
    <col min="5" max="10" width="12.6640625" style="5" customWidth="1"/>
    <col min="11" max="11" width="15.6640625" style="5" bestFit="1" customWidth="1"/>
    <col min="12" max="12" width="8.33203125" style="5" bestFit="1" customWidth="1"/>
    <col min="13" max="16384" width="9.109375" style="5"/>
  </cols>
  <sheetData>
    <row r="1" spans="1:16">
      <c r="A1" s="409" t="s">
        <v>308</v>
      </c>
      <c r="B1" s="409"/>
      <c r="C1" s="409"/>
      <c r="D1" s="409"/>
      <c r="E1" s="409"/>
      <c r="F1" s="409"/>
      <c r="G1" s="409"/>
      <c r="H1" s="409"/>
      <c r="I1" s="409"/>
      <c r="J1" s="409"/>
      <c r="K1" s="409"/>
      <c r="L1" s="8"/>
      <c r="M1" s="8"/>
      <c r="N1" s="8"/>
      <c r="O1" s="8"/>
      <c r="P1" s="8"/>
    </row>
    <row r="2" spans="1:16">
      <c r="A2" s="409" t="s">
        <v>28</v>
      </c>
      <c r="B2" s="409"/>
      <c r="C2" s="409"/>
      <c r="D2" s="409"/>
      <c r="E2" s="409"/>
      <c r="F2" s="409"/>
      <c r="G2" s="409"/>
      <c r="H2" s="409"/>
      <c r="I2" s="409"/>
      <c r="J2" s="409"/>
      <c r="K2" s="409"/>
      <c r="L2" s="8"/>
      <c r="M2" s="8"/>
      <c r="N2" s="8"/>
      <c r="O2" s="8"/>
      <c r="P2" s="8"/>
    </row>
    <row r="3" spans="1:16">
      <c r="A3" s="409" t="s">
        <v>512</v>
      </c>
      <c r="B3" s="409"/>
      <c r="C3" s="409"/>
      <c r="D3" s="409"/>
      <c r="E3" s="409"/>
      <c r="F3" s="409"/>
      <c r="G3" s="409"/>
      <c r="H3" s="409"/>
      <c r="I3" s="409"/>
      <c r="J3" s="409"/>
      <c r="K3" s="409"/>
      <c r="L3" s="8"/>
      <c r="M3" s="8"/>
      <c r="N3" s="8"/>
      <c r="O3" s="8"/>
      <c r="P3" s="8"/>
    </row>
    <row r="4" spans="1:16" ht="9" customHeight="1">
      <c r="A4" s="8"/>
      <c r="B4" s="8"/>
      <c r="C4" s="8"/>
      <c r="D4" s="28"/>
      <c r="E4" s="8"/>
      <c r="F4" s="8"/>
      <c r="G4" s="8"/>
      <c r="H4" s="8"/>
      <c r="I4" s="8"/>
      <c r="J4" s="8"/>
      <c r="K4" s="8"/>
      <c r="L4" s="8"/>
      <c r="M4" s="8"/>
      <c r="N4" s="8"/>
      <c r="O4" s="8"/>
      <c r="P4" s="8"/>
    </row>
    <row r="5" spans="1:16" ht="19.5" customHeight="1">
      <c r="A5" s="416" t="s">
        <v>422</v>
      </c>
      <c r="B5" s="410" t="s">
        <v>0</v>
      </c>
      <c r="C5" s="410"/>
      <c r="D5" s="410"/>
      <c r="E5" s="410"/>
      <c r="F5" s="410"/>
      <c r="G5" s="410" t="s">
        <v>1</v>
      </c>
      <c r="H5" s="410"/>
      <c r="I5" s="410"/>
      <c r="J5" s="410"/>
      <c r="K5" s="410"/>
      <c r="L5" s="8"/>
      <c r="M5" s="8"/>
      <c r="N5" s="8"/>
      <c r="O5" s="8"/>
      <c r="P5" s="8"/>
    </row>
    <row r="6" spans="1:16" ht="20.25" customHeight="1">
      <c r="A6" s="416"/>
      <c r="B6" s="406" t="s">
        <v>21</v>
      </c>
      <c r="C6" s="406" t="s">
        <v>22</v>
      </c>
      <c r="D6" s="414" t="s">
        <v>528</v>
      </c>
      <c r="E6" s="406" t="s">
        <v>359</v>
      </c>
      <c r="F6" s="406" t="s">
        <v>23</v>
      </c>
      <c r="G6" s="410" t="s">
        <v>27</v>
      </c>
      <c r="H6" s="410"/>
      <c r="I6" s="410"/>
      <c r="J6" s="406" t="s">
        <v>25</v>
      </c>
      <c r="K6" s="406" t="s">
        <v>26</v>
      </c>
      <c r="L6" s="8"/>
      <c r="M6" s="8"/>
      <c r="N6" s="8"/>
      <c r="O6" s="8"/>
      <c r="P6" s="8"/>
    </row>
    <row r="7" spans="1:16" ht="29.25" customHeight="1">
      <c r="A7" s="416"/>
      <c r="B7" s="408"/>
      <c r="C7" s="408"/>
      <c r="D7" s="415"/>
      <c r="E7" s="408"/>
      <c r="F7" s="408"/>
      <c r="G7" s="165" t="s">
        <v>13</v>
      </c>
      <c r="H7" s="165" t="s">
        <v>4</v>
      </c>
      <c r="I7" s="165" t="s">
        <v>24</v>
      </c>
      <c r="J7" s="408"/>
      <c r="K7" s="408"/>
      <c r="L7" s="8"/>
      <c r="M7" s="8"/>
      <c r="N7" s="8"/>
      <c r="O7" s="8"/>
      <c r="P7" s="8"/>
    </row>
    <row r="8" spans="1:16">
      <c r="A8" s="293">
        <v>1965</v>
      </c>
      <c r="B8" s="85">
        <v>53</v>
      </c>
      <c r="C8" s="85">
        <v>45.3</v>
      </c>
      <c r="D8" s="97">
        <v>42.2</v>
      </c>
      <c r="E8" s="85">
        <v>7.6</v>
      </c>
      <c r="F8" s="85">
        <v>0.4</v>
      </c>
      <c r="G8" s="401" t="s">
        <v>394</v>
      </c>
      <c r="H8" s="401" t="s">
        <v>394</v>
      </c>
      <c r="I8" s="31" t="s">
        <v>394</v>
      </c>
      <c r="J8" s="85">
        <v>48.3</v>
      </c>
      <c r="K8" s="88">
        <v>4.7</v>
      </c>
      <c r="L8" s="8"/>
      <c r="M8" s="8"/>
      <c r="N8" s="8"/>
      <c r="O8" s="8"/>
      <c r="P8" s="8"/>
    </row>
    <row r="9" spans="1:16">
      <c r="A9" s="294">
        <v>1966</v>
      </c>
      <c r="B9" s="84">
        <v>73.3</v>
      </c>
      <c r="C9" s="84">
        <v>49</v>
      </c>
      <c r="D9" s="98">
        <v>42.7</v>
      </c>
      <c r="E9" s="84">
        <v>22.7</v>
      </c>
      <c r="F9" s="84">
        <v>1.6</v>
      </c>
      <c r="G9" s="95" t="s">
        <v>394</v>
      </c>
      <c r="H9" s="84">
        <v>12.5</v>
      </c>
      <c r="I9" s="32" t="s">
        <v>394</v>
      </c>
      <c r="J9" s="84">
        <v>49</v>
      </c>
      <c r="K9" s="87">
        <v>11.8</v>
      </c>
      <c r="L9" s="8"/>
      <c r="M9" s="8"/>
      <c r="N9" s="8"/>
      <c r="O9" s="8"/>
      <c r="P9" s="8"/>
    </row>
    <row r="10" spans="1:16">
      <c r="A10" s="294">
        <v>1967</v>
      </c>
      <c r="B10" s="84">
        <v>83.1</v>
      </c>
      <c r="C10" s="84">
        <v>61.1</v>
      </c>
      <c r="D10" s="98">
        <v>32.299999999999997</v>
      </c>
      <c r="E10" s="84">
        <v>2.6</v>
      </c>
      <c r="F10" s="84">
        <v>19.399999999999999</v>
      </c>
      <c r="G10" s="95" t="s">
        <v>394</v>
      </c>
      <c r="H10" s="84">
        <v>13.3</v>
      </c>
      <c r="I10" s="32" t="s">
        <v>394</v>
      </c>
      <c r="J10" s="84">
        <v>49.6</v>
      </c>
      <c r="K10" s="87">
        <v>20.2</v>
      </c>
      <c r="L10" s="8"/>
      <c r="M10" s="8"/>
      <c r="N10" s="8"/>
      <c r="O10" s="8"/>
      <c r="P10" s="8"/>
    </row>
    <row r="11" spans="1:16">
      <c r="A11" s="294">
        <v>1968</v>
      </c>
      <c r="B11" s="84">
        <v>164.3</v>
      </c>
      <c r="C11" s="84">
        <v>128.19999999999999</v>
      </c>
      <c r="D11" s="98">
        <v>65.400000000000006</v>
      </c>
      <c r="E11" s="84">
        <v>27.2</v>
      </c>
      <c r="F11" s="84">
        <v>8.9</v>
      </c>
      <c r="G11" s="84" t="s">
        <v>500</v>
      </c>
      <c r="H11" s="84">
        <v>26.9</v>
      </c>
      <c r="I11" s="32" t="s">
        <v>394</v>
      </c>
      <c r="J11" s="84">
        <v>59</v>
      </c>
      <c r="K11" s="87">
        <v>71.8</v>
      </c>
      <c r="L11" s="8"/>
      <c r="M11" s="8"/>
      <c r="N11" s="8"/>
      <c r="O11" s="8"/>
      <c r="P11" s="8"/>
    </row>
    <row r="12" spans="1:16">
      <c r="A12" s="294">
        <v>1969</v>
      </c>
      <c r="B12" s="84">
        <v>176.2</v>
      </c>
      <c r="C12" s="84">
        <v>120.8</v>
      </c>
      <c r="D12" s="98">
        <v>47</v>
      </c>
      <c r="E12" s="84">
        <v>46.3</v>
      </c>
      <c r="F12" s="84">
        <v>9.1</v>
      </c>
      <c r="G12" s="84">
        <v>6.6</v>
      </c>
      <c r="H12" s="84">
        <v>22.2</v>
      </c>
      <c r="I12" s="32" t="s">
        <v>394</v>
      </c>
      <c r="J12" s="84">
        <v>59.3</v>
      </c>
      <c r="K12" s="87">
        <v>94.7</v>
      </c>
      <c r="L12" s="8"/>
      <c r="M12" s="8"/>
      <c r="N12" s="8"/>
      <c r="O12" s="8"/>
      <c r="P12" s="8"/>
    </row>
    <row r="13" spans="1:16">
      <c r="A13" s="294">
        <v>1970</v>
      </c>
      <c r="B13" s="84">
        <v>159.80000000000001</v>
      </c>
      <c r="C13" s="84">
        <v>96.2</v>
      </c>
      <c r="D13" s="98">
        <v>45.4</v>
      </c>
      <c r="E13" s="84">
        <v>53.6</v>
      </c>
      <c r="F13" s="84">
        <v>10</v>
      </c>
      <c r="G13" s="84">
        <v>40.700000000000003</v>
      </c>
      <c r="H13" s="84">
        <v>25.2</v>
      </c>
      <c r="I13" s="32" t="s">
        <v>394</v>
      </c>
      <c r="J13" s="84">
        <v>65.5</v>
      </c>
      <c r="K13" s="87">
        <v>28.4</v>
      </c>
      <c r="L13" s="8"/>
      <c r="M13" s="8"/>
      <c r="N13" s="8"/>
      <c r="O13" s="8"/>
      <c r="P13" s="8"/>
    </row>
    <row r="14" spans="1:16">
      <c r="A14" s="294">
        <v>1971</v>
      </c>
      <c r="B14" s="84">
        <v>176.9</v>
      </c>
      <c r="C14" s="84">
        <v>142.80000000000001</v>
      </c>
      <c r="D14" s="98">
        <v>48.7</v>
      </c>
      <c r="E14" s="84">
        <v>23.2</v>
      </c>
      <c r="F14" s="84">
        <v>10.9</v>
      </c>
      <c r="G14" s="84">
        <v>14.1</v>
      </c>
      <c r="H14" s="84">
        <v>39.799999999999997</v>
      </c>
      <c r="I14" s="32" t="s">
        <v>394</v>
      </c>
      <c r="J14" s="84">
        <v>79.099999999999994</v>
      </c>
      <c r="K14" s="87">
        <v>43.9</v>
      </c>
      <c r="L14" s="8"/>
      <c r="M14" s="8"/>
      <c r="N14" s="8"/>
      <c r="O14" s="8"/>
      <c r="P14" s="8"/>
    </row>
    <row r="15" spans="1:16">
      <c r="A15" s="294">
        <v>1972</v>
      </c>
      <c r="B15" s="84">
        <v>185.2</v>
      </c>
      <c r="C15" s="84">
        <v>117.7</v>
      </c>
      <c r="D15" s="98">
        <v>41.9</v>
      </c>
      <c r="E15" s="84">
        <v>52.3</v>
      </c>
      <c r="F15" s="84">
        <v>15.2</v>
      </c>
      <c r="G15" s="84">
        <v>10.6</v>
      </c>
      <c r="H15" s="84">
        <v>34.9</v>
      </c>
      <c r="I15" s="32" t="s">
        <v>394</v>
      </c>
      <c r="J15" s="84">
        <v>95.6</v>
      </c>
      <c r="K15" s="87">
        <v>44.1</v>
      </c>
      <c r="L15" s="8"/>
      <c r="M15" s="8"/>
      <c r="N15" s="8"/>
      <c r="O15" s="8"/>
      <c r="P15" s="8"/>
    </row>
    <row r="16" spans="1:16">
      <c r="A16" s="294">
        <v>1973</v>
      </c>
      <c r="B16" s="84">
        <v>218</v>
      </c>
      <c r="C16" s="84">
        <v>120.4</v>
      </c>
      <c r="D16" s="98">
        <v>55.5</v>
      </c>
      <c r="E16" s="84">
        <v>77.099999999999994</v>
      </c>
      <c r="F16" s="84">
        <v>20.5</v>
      </c>
      <c r="G16" s="84">
        <v>8</v>
      </c>
      <c r="H16" s="84">
        <v>52.1</v>
      </c>
      <c r="I16" s="32" t="s">
        <v>394</v>
      </c>
      <c r="J16" s="84">
        <v>98.8</v>
      </c>
      <c r="K16" s="87">
        <v>59.1</v>
      </c>
      <c r="L16" s="8"/>
      <c r="M16" s="8"/>
      <c r="N16" s="8"/>
      <c r="O16" s="8"/>
      <c r="P16" s="8"/>
    </row>
    <row r="17" spans="1:16">
      <c r="A17" s="294">
        <v>1974</v>
      </c>
      <c r="B17" s="84">
        <v>842.6</v>
      </c>
      <c r="C17" s="84">
        <v>807.3</v>
      </c>
      <c r="D17" s="98">
        <v>270.8</v>
      </c>
      <c r="E17" s="84">
        <v>10.199999999999999</v>
      </c>
      <c r="F17" s="84">
        <v>25.1</v>
      </c>
      <c r="G17" s="84">
        <v>473.9</v>
      </c>
      <c r="H17" s="84">
        <v>179.1</v>
      </c>
      <c r="I17" s="32" t="s">
        <v>394</v>
      </c>
      <c r="J17" s="84">
        <v>122.6</v>
      </c>
      <c r="K17" s="87">
        <v>67</v>
      </c>
      <c r="L17" s="8"/>
      <c r="M17" s="8"/>
      <c r="N17" s="8"/>
      <c r="O17" s="8"/>
      <c r="P17" s="8"/>
    </row>
    <row r="18" spans="1:16">
      <c r="A18" s="294">
        <v>1975</v>
      </c>
      <c r="B18" s="84">
        <v>1944.3</v>
      </c>
      <c r="C18" s="84">
        <v>1768.4</v>
      </c>
      <c r="D18" s="98">
        <v>503.2</v>
      </c>
      <c r="E18" s="84">
        <v>1.5</v>
      </c>
      <c r="F18" s="84">
        <v>174.4</v>
      </c>
      <c r="G18" s="84" t="s">
        <v>14</v>
      </c>
      <c r="H18" s="84">
        <v>312.3</v>
      </c>
      <c r="I18" s="32" t="s">
        <v>394</v>
      </c>
      <c r="J18" s="84">
        <v>165.6</v>
      </c>
      <c r="K18" s="87">
        <v>259.3</v>
      </c>
      <c r="L18" s="8"/>
      <c r="M18" s="8"/>
      <c r="N18" s="8"/>
      <c r="O18" s="8"/>
      <c r="P18" s="8"/>
    </row>
    <row r="19" spans="1:16">
      <c r="A19" s="294">
        <v>1976</v>
      </c>
      <c r="B19" s="84">
        <v>2562.9</v>
      </c>
      <c r="C19" s="84">
        <v>2432.1</v>
      </c>
      <c r="D19" s="98">
        <v>990.3</v>
      </c>
      <c r="E19" s="84">
        <v>1</v>
      </c>
      <c r="F19" s="84">
        <v>129.80000000000001</v>
      </c>
      <c r="G19" s="84">
        <v>1656.6</v>
      </c>
      <c r="H19" s="84">
        <v>432.5</v>
      </c>
      <c r="I19" s="32" t="s">
        <v>394</v>
      </c>
      <c r="J19" s="84">
        <v>205.8</v>
      </c>
      <c r="K19" s="87">
        <v>268</v>
      </c>
      <c r="L19" s="8"/>
      <c r="M19" s="8"/>
      <c r="N19" s="8"/>
      <c r="O19" s="8"/>
      <c r="P19" s="8"/>
    </row>
    <row r="20" spans="1:16">
      <c r="A20" s="294">
        <v>1977</v>
      </c>
      <c r="B20" s="84">
        <v>3751.6</v>
      </c>
      <c r="C20" s="84">
        <v>3550.9</v>
      </c>
      <c r="D20" s="98">
        <v>1447.3</v>
      </c>
      <c r="E20" s="84">
        <v>12.6</v>
      </c>
      <c r="F20" s="84">
        <v>188.1</v>
      </c>
      <c r="G20" s="84">
        <v>2840.5</v>
      </c>
      <c r="H20" s="84">
        <v>386.5</v>
      </c>
      <c r="I20" s="32" t="s">
        <v>394</v>
      </c>
      <c r="J20" s="84">
        <v>276.60000000000002</v>
      </c>
      <c r="K20" s="87">
        <v>247.6</v>
      </c>
      <c r="L20" s="8"/>
      <c r="M20" s="8"/>
      <c r="N20" s="8"/>
      <c r="O20" s="8"/>
      <c r="P20" s="8"/>
    </row>
    <row r="21" spans="1:16">
      <c r="A21" s="294">
        <v>1978</v>
      </c>
      <c r="B21" s="84">
        <v>4656.6000000000004</v>
      </c>
      <c r="C21" s="84">
        <v>4312.1000000000004</v>
      </c>
      <c r="D21" s="98">
        <v>2219.3000000000002</v>
      </c>
      <c r="E21" s="84">
        <v>22.8</v>
      </c>
      <c r="F21" s="84">
        <v>321.7</v>
      </c>
      <c r="G21" s="84">
        <v>3372.7</v>
      </c>
      <c r="H21" s="84">
        <v>341.8</v>
      </c>
      <c r="I21" s="32" t="s">
        <v>394</v>
      </c>
      <c r="J21" s="84">
        <v>353</v>
      </c>
      <c r="K21" s="87">
        <v>589.1</v>
      </c>
      <c r="L21" s="8"/>
      <c r="M21" s="8"/>
      <c r="N21" s="8"/>
      <c r="O21" s="8"/>
      <c r="P21" s="8"/>
    </row>
    <row r="22" spans="1:16">
      <c r="A22" s="294">
        <v>1979</v>
      </c>
      <c r="B22" s="84">
        <v>5503</v>
      </c>
      <c r="C22" s="84">
        <v>5089.6000000000004</v>
      </c>
      <c r="D22" s="98">
        <v>2939.3</v>
      </c>
      <c r="E22" s="84">
        <v>17.600000000000001</v>
      </c>
      <c r="F22" s="84">
        <v>395.8</v>
      </c>
      <c r="G22" s="84">
        <v>3491.8</v>
      </c>
      <c r="H22" s="84">
        <v>705.1</v>
      </c>
      <c r="I22" s="32" t="s">
        <v>394</v>
      </c>
      <c r="J22" s="84">
        <v>519.6</v>
      </c>
      <c r="K22" s="87">
        <v>786.5</v>
      </c>
      <c r="L22" s="8"/>
      <c r="M22" s="8"/>
      <c r="N22" s="8"/>
      <c r="O22" s="8"/>
      <c r="P22" s="8"/>
    </row>
    <row r="23" spans="1:16">
      <c r="A23" s="294">
        <v>1980</v>
      </c>
      <c r="B23" s="84">
        <v>7188.6</v>
      </c>
      <c r="C23" s="84">
        <v>6546.5</v>
      </c>
      <c r="D23" s="98">
        <v>2920</v>
      </c>
      <c r="E23" s="84">
        <v>40.700000000000003</v>
      </c>
      <c r="F23" s="84">
        <v>601.4</v>
      </c>
      <c r="G23" s="84">
        <v>4677.5</v>
      </c>
      <c r="H23" s="84">
        <v>773.2</v>
      </c>
      <c r="I23" s="32" t="s">
        <v>394</v>
      </c>
      <c r="J23" s="84">
        <v>561.79999999999995</v>
      </c>
      <c r="K23" s="87">
        <v>1176.0999999999999</v>
      </c>
      <c r="L23" s="8"/>
      <c r="M23" s="8"/>
      <c r="N23" s="8"/>
      <c r="O23" s="8"/>
      <c r="P23" s="8"/>
    </row>
    <row r="24" spans="1:16">
      <c r="A24" s="294">
        <v>1981</v>
      </c>
      <c r="B24" s="84">
        <v>8570.6</v>
      </c>
      <c r="C24" s="84">
        <v>7886.5</v>
      </c>
      <c r="D24" s="98">
        <v>4514.3999999999996</v>
      </c>
      <c r="E24" s="84">
        <v>21.6</v>
      </c>
      <c r="F24" s="84">
        <v>682.5</v>
      </c>
      <c r="G24" s="84">
        <v>4994.5</v>
      </c>
      <c r="H24" s="84">
        <v>975.6</v>
      </c>
      <c r="I24" s="87">
        <v>35.1</v>
      </c>
      <c r="J24" s="84">
        <v>626.70000000000005</v>
      </c>
      <c r="K24" s="87">
        <v>1938.7</v>
      </c>
      <c r="L24" s="8"/>
      <c r="M24" s="8"/>
      <c r="N24" s="8"/>
      <c r="O24" s="8"/>
      <c r="P24" s="8"/>
    </row>
    <row r="25" spans="1:16">
      <c r="A25" s="294">
        <v>1982</v>
      </c>
      <c r="B25" s="84">
        <v>7861.2</v>
      </c>
      <c r="C25" s="84">
        <v>7186.7</v>
      </c>
      <c r="D25" s="98">
        <v>4405.3999999999996</v>
      </c>
      <c r="E25" s="84">
        <v>12.9</v>
      </c>
      <c r="F25" s="84">
        <v>661.6</v>
      </c>
      <c r="G25" s="84">
        <v>3107.6</v>
      </c>
      <c r="H25" s="84">
        <v>1721.3</v>
      </c>
      <c r="I25" s="87">
        <v>49.1</v>
      </c>
      <c r="J25" s="84">
        <v>869.9</v>
      </c>
      <c r="K25" s="87">
        <v>2113.3000000000002</v>
      </c>
      <c r="L25" s="8"/>
      <c r="M25" s="8"/>
      <c r="N25" s="8"/>
      <c r="O25" s="8"/>
      <c r="P25" s="8"/>
    </row>
    <row r="26" spans="1:16">
      <c r="A26" s="294">
        <v>1983</v>
      </c>
      <c r="B26" s="84">
        <v>5952.5</v>
      </c>
      <c r="C26" s="84">
        <v>4814.3999999999996</v>
      </c>
      <c r="D26" s="98">
        <v>3479.2</v>
      </c>
      <c r="E26" s="84">
        <v>49.6</v>
      </c>
      <c r="F26" s="84">
        <v>1088.5</v>
      </c>
      <c r="G26" s="84">
        <v>1678.1</v>
      </c>
      <c r="H26" s="84">
        <v>1482.7</v>
      </c>
      <c r="I26" s="87">
        <v>100.8</v>
      </c>
      <c r="J26" s="84">
        <v>904.6</v>
      </c>
      <c r="K26" s="87">
        <v>1786.3</v>
      </c>
      <c r="L26" s="8"/>
      <c r="M26" s="8"/>
      <c r="N26" s="8"/>
      <c r="O26" s="8"/>
      <c r="P26" s="8"/>
    </row>
    <row r="27" spans="1:16">
      <c r="A27" s="294">
        <v>1984</v>
      </c>
      <c r="B27" s="84">
        <v>4188.5</v>
      </c>
      <c r="C27" s="84">
        <v>3047.1</v>
      </c>
      <c r="D27" s="98">
        <v>2362.3000000000002</v>
      </c>
      <c r="E27" s="84">
        <v>83.3</v>
      </c>
      <c r="F27" s="84">
        <v>1058.0999999999999</v>
      </c>
      <c r="G27" s="84">
        <v>590.5</v>
      </c>
      <c r="H27" s="84">
        <v>1327.9</v>
      </c>
      <c r="I27" s="87">
        <v>84</v>
      </c>
      <c r="J27" s="84">
        <v>879.1</v>
      </c>
      <c r="K27" s="87">
        <v>1307</v>
      </c>
      <c r="L27" s="29"/>
      <c r="M27" s="8"/>
      <c r="N27" s="8"/>
      <c r="O27" s="8"/>
      <c r="P27" s="8"/>
    </row>
    <row r="28" spans="1:16">
      <c r="A28" s="294">
        <v>1985</v>
      </c>
      <c r="B28" s="84">
        <v>5578.2</v>
      </c>
      <c r="C28" s="84">
        <v>3619.8</v>
      </c>
      <c r="D28" s="98">
        <v>2202.3000000000002</v>
      </c>
      <c r="E28" s="84">
        <v>31.9</v>
      </c>
      <c r="F28" s="84">
        <v>1926.5</v>
      </c>
      <c r="G28" s="84">
        <v>258.8</v>
      </c>
      <c r="H28" s="84" t="s">
        <v>15</v>
      </c>
      <c r="I28" s="87">
        <v>92.8</v>
      </c>
      <c r="J28" s="84">
        <v>844.3</v>
      </c>
      <c r="K28" s="87">
        <v>2868.7</v>
      </c>
      <c r="L28" s="6"/>
      <c r="M28" s="6"/>
      <c r="N28" s="8"/>
      <c r="O28" s="8"/>
      <c r="P28" s="8"/>
    </row>
    <row r="29" spans="1:16">
      <c r="A29" s="294">
        <v>1986</v>
      </c>
      <c r="B29" s="84">
        <v>4621.1000000000004</v>
      </c>
      <c r="C29" s="84">
        <v>3415.1</v>
      </c>
      <c r="D29" s="98">
        <v>434.5</v>
      </c>
      <c r="E29" s="84">
        <v>1106.7</v>
      </c>
      <c r="F29" s="84">
        <v>2100.4</v>
      </c>
      <c r="G29" s="84">
        <v>59.8</v>
      </c>
      <c r="H29" s="84">
        <v>1091.9000000000001</v>
      </c>
      <c r="I29" s="87">
        <v>89.8</v>
      </c>
      <c r="J29" s="84">
        <v>873.1</v>
      </c>
      <c r="K29" s="87">
        <v>2507.5</v>
      </c>
      <c r="L29" s="6"/>
      <c r="M29" s="6"/>
      <c r="N29" s="8"/>
      <c r="O29" s="8"/>
      <c r="P29" s="8"/>
    </row>
    <row r="30" spans="1:16">
      <c r="A30" s="294">
        <v>1987</v>
      </c>
      <c r="B30" s="84" t="s">
        <v>16</v>
      </c>
      <c r="C30" s="84">
        <v>1353.8</v>
      </c>
      <c r="D30" s="98">
        <v>234.5</v>
      </c>
      <c r="E30" s="84">
        <v>1260.3</v>
      </c>
      <c r="F30" s="84">
        <v>1444.8</v>
      </c>
      <c r="G30" s="84">
        <v>54.4</v>
      </c>
      <c r="H30" s="84">
        <v>689.6</v>
      </c>
      <c r="I30" s="87">
        <v>103</v>
      </c>
      <c r="J30" s="84">
        <v>818.7</v>
      </c>
      <c r="K30" s="87">
        <v>2393.1999999999998</v>
      </c>
      <c r="L30" s="6"/>
      <c r="M30" s="6"/>
      <c r="N30" s="8"/>
      <c r="O30" s="8"/>
      <c r="P30" s="8"/>
    </row>
    <row r="31" spans="1:16">
      <c r="A31" s="294">
        <v>1988</v>
      </c>
      <c r="B31" s="84">
        <v>5069.7</v>
      </c>
      <c r="C31" s="84">
        <v>1610</v>
      </c>
      <c r="D31" s="98">
        <v>287.2</v>
      </c>
      <c r="E31" s="84">
        <v>1688</v>
      </c>
      <c r="F31" s="84">
        <v>1771.7</v>
      </c>
      <c r="G31" s="84">
        <v>15.4</v>
      </c>
      <c r="H31" s="84">
        <v>723.1</v>
      </c>
      <c r="I31" s="87">
        <v>108</v>
      </c>
      <c r="J31" s="84">
        <v>805.7</v>
      </c>
      <c r="K31" s="87">
        <v>3432.9</v>
      </c>
      <c r="L31" s="6"/>
      <c r="M31" s="6"/>
      <c r="N31" s="8"/>
      <c r="O31" s="8"/>
      <c r="P31" s="8"/>
    </row>
    <row r="32" spans="1:16">
      <c r="A32" s="294">
        <v>1989</v>
      </c>
      <c r="B32" s="84">
        <v>5872.5</v>
      </c>
      <c r="C32" s="84">
        <v>2374.1</v>
      </c>
      <c r="D32" s="98">
        <v>551.29999999999995</v>
      </c>
      <c r="E32" s="84">
        <v>2161</v>
      </c>
      <c r="F32" s="84">
        <v>1337.4</v>
      </c>
      <c r="G32" s="84">
        <v>0</v>
      </c>
      <c r="H32" s="84">
        <v>905.9</v>
      </c>
      <c r="I32" s="87">
        <v>100.1</v>
      </c>
      <c r="J32" s="84">
        <v>852.5</v>
      </c>
      <c r="K32" s="87">
        <v>4013.7</v>
      </c>
      <c r="L32" s="6"/>
      <c r="M32" s="6"/>
      <c r="N32" s="8"/>
      <c r="O32" s="8"/>
      <c r="P32" s="8"/>
    </row>
    <row r="33" spans="1:16">
      <c r="A33" s="294">
        <v>1990</v>
      </c>
      <c r="B33" s="84">
        <v>7010.6</v>
      </c>
      <c r="C33" s="84">
        <v>3551.1</v>
      </c>
      <c r="D33" s="98">
        <v>151.69999999999999</v>
      </c>
      <c r="E33" s="84">
        <v>2099.8000000000002</v>
      </c>
      <c r="F33" s="84">
        <v>1359.7</v>
      </c>
      <c r="G33" s="84">
        <v>0</v>
      </c>
      <c r="H33" s="84">
        <v>942</v>
      </c>
      <c r="I33" s="87">
        <v>108.5</v>
      </c>
      <c r="J33" s="84">
        <v>967.7</v>
      </c>
      <c r="K33" s="87">
        <v>4992.3999999999996</v>
      </c>
      <c r="L33" s="6"/>
      <c r="M33" s="6"/>
      <c r="N33" s="8"/>
      <c r="O33" s="8"/>
      <c r="P33" s="8"/>
    </row>
    <row r="34" spans="1:16">
      <c r="A34" s="294">
        <v>1991</v>
      </c>
      <c r="B34" s="84">
        <v>7338.3</v>
      </c>
      <c r="C34" s="84">
        <v>2989.6</v>
      </c>
      <c r="D34" s="98">
        <v>157.69999999999999</v>
      </c>
      <c r="E34" s="84" t="s">
        <v>17</v>
      </c>
      <c r="F34" s="84">
        <v>2020.3</v>
      </c>
      <c r="G34" s="84">
        <v>0</v>
      </c>
      <c r="H34" s="84">
        <v>1321.4</v>
      </c>
      <c r="I34" s="87">
        <v>111.9</v>
      </c>
      <c r="J34" s="84">
        <v>973.1</v>
      </c>
      <c r="K34" s="87">
        <v>4931.8999999999996</v>
      </c>
      <c r="L34" s="6"/>
      <c r="M34" s="6"/>
      <c r="N34" s="8"/>
      <c r="O34" s="8"/>
      <c r="P34" s="8"/>
    </row>
    <row r="35" spans="1:16">
      <c r="A35" s="294">
        <v>1992</v>
      </c>
      <c r="B35" s="84">
        <v>7109.2</v>
      </c>
      <c r="C35" s="84">
        <v>2768.5</v>
      </c>
      <c r="D35" s="98">
        <v>149</v>
      </c>
      <c r="E35" s="84" t="s">
        <v>18</v>
      </c>
      <c r="F35" s="84">
        <v>1461.4</v>
      </c>
      <c r="G35" s="84">
        <v>0</v>
      </c>
      <c r="H35" s="84">
        <v>1124.8</v>
      </c>
      <c r="I35" s="87">
        <v>122.7</v>
      </c>
      <c r="J35" s="84">
        <v>904.7</v>
      </c>
      <c r="K35" s="87">
        <v>4957</v>
      </c>
      <c r="L35" s="6"/>
      <c r="M35" s="6"/>
      <c r="N35" s="8"/>
      <c r="O35" s="8"/>
      <c r="P35" s="8"/>
    </row>
    <row r="36" spans="1:16">
      <c r="A36" s="294">
        <v>1993</v>
      </c>
      <c r="B36" s="84">
        <v>7321.5</v>
      </c>
      <c r="C36" s="84">
        <v>3676.8</v>
      </c>
      <c r="D36" s="98">
        <v>254.3</v>
      </c>
      <c r="E36" s="84">
        <v>1692.8</v>
      </c>
      <c r="F36" s="84">
        <v>1951.9</v>
      </c>
      <c r="G36" s="84">
        <v>0</v>
      </c>
      <c r="H36" s="84">
        <v>1070.8</v>
      </c>
      <c r="I36" s="87">
        <v>137.19999999999999</v>
      </c>
      <c r="J36" s="84">
        <v>866.3</v>
      </c>
      <c r="K36" s="87" t="s">
        <v>19</v>
      </c>
      <c r="L36" s="6"/>
      <c r="M36" s="6"/>
      <c r="N36" s="8"/>
      <c r="O36" s="8"/>
      <c r="P36" s="8"/>
    </row>
    <row r="37" spans="1:16">
      <c r="A37" s="294">
        <v>1994</v>
      </c>
      <c r="B37" s="84">
        <v>8407.9</v>
      </c>
      <c r="C37" s="84">
        <v>4635.2</v>
      </c>
      <c r="D37" s="98">
        <v>41.6</v>
      </c>
      <c r="E37" s="84">
        <v>891.1</v>
      </c>
      <c r="F37" s="84">
        <v>2881.6</v>
      </c>
      <c r="G37" s="84">
        <v>177.3</v>
      </c>
      <c r="H37" s="84">
        <v>2115.5</v>
      </c>
      <c r="I37" s="87">
        <v>139.1</v>
      </c>
      <c r="J37" s="84">
        <v>954.1</v>
      </c>
      <c r="K37" s="87">
        <v>5021.8999999999996</v>
      </c>
      <c r="L37" s="6"/>
      <c r="M37" s="6"/>
      <c r="N37" s="8"/>
      <c r="O37" s="8"/>
      <c r="P37" s="8"/>
    </row>
    <row r="38" spans="1:16">
      <c r="A38" s="294">
        <v>1995</v>
      </c>
      <c r="B38" s="84">
        <v>7646</v>
      </c>
      <c r="C38" s="84">
        <v>4683.7</v>
      </c>
      <c r="D38" s="98">
        <v>39.200000000000003</v>
      </c>
      <c r="E38" s="84">
        <v>323.7</v>
      </c>
      <c r="F38" s="84">
        <v>2638.6</v>
      </c>
      <c r="G38" s="84">
        <v>525.79999999999995</v>
      </c>
      <c r="H38" s="84">
        <v>2013.2</v>
      </c>
      <c r="I38" s="87">
        <v>143.9</v>
      </c>
      <c r="J38" s="84">
        <v>1071.0999999999999</v>
      </c>
      <c r="K38" s="87">
        <v>3892</v>
      </c>
      <c r="L38" s="6"/>
      <c r="M38" s="6"/>
      <c r="N38" s="8"/>
      <c r="O38" s="8"/>
      <c r="P38" s="8"/>
    </row>
    <row r="39" spans="1:16">
      <c r="A39" s="294">
        <v>1996</v>
      </c>
      <c r="B39" s="84">
        <v>6802.4</v>
      </c>
      <c r="C39" s="84">
        <v>4381.6000000000004</v>
      </c>
      <c r="D39" s="98">
        <v>1055.5</v>
      </c>
      <c r="E39" s="84">
        <v>78.900000000000006</v>
      </c>
      <c r="F39" s="84">
        <v>2341.6</v>
      </c>
      <c r="G39" s="84">
        <v>1217.9000000000001</v>
      </c>
      <c r="H39" s="84">
        <v>2122.3000000000002</v>
      </c>
      <c r="I39" s="87">
        <v>232</v>
      </c>
      <c r="J39" s="84" t="s">
        <v>20</v>
      </c>
      <c r="K39" s="87">
        <v>2059.3000000000002</v>
      </c>
      <c r="L39" s="6"/>
      <c r="M39" s="6"/>
      <c r="N39" s="8"/>
      <c r="O39" s="8"/>
      <c r="P39" s="8"/>
    </row>
    <row r="40" spans="1:16">
      <c r="A40" s="294">
        <v>1997</v>
      </c>
      <c r="B40" s="84">
        <v>8507.2999999999993</v>
      </c>
      <c r="C40" s="84">
        <v>5447.4</v>
      </c>
      <c r="D40" s="98">
        <v>1596.8</v>
      </c>
      <c r="E40" s="84">
        <v>739</v>
      </c>
      <c r="F40" s="84">
        <v>2320.9</v>
      </c>
      <c r="G40" s="84">
        <v>1870.7</v>
      </c>
      <c r="H40" s="84">
        <v>2512.3000000000002</v>
      </c>
      <c r="I40" s="87">
        <v>259.39999999999998</v>
      </c>
      <c r="J40" s="84">
        <v>1331.2</v>
      </c>
      <c r="K40" s="87">
        <v>2533.6999999999998</v>
      </c>
      <c r="L40" s="6"/>
      <c r="M40" s="6"/>
      <c r="N40" s="8"/>
      <c r="O40" s="8"/>
      <c r="P40" s="8"/>
    </row>
    <row r="41" spans="1:16">
      <c r="A41" s="294">
        <v>1998</v>
      </c>
      <c r="B41" s="84">
        <v>8556.2000000000007</v>
      </c>
      <c r="C41" s="84">
        <v>5904.5</v>
      </c>
      <c r="D41" s="98">
        <v>3207.6</v>
      </c>
      <c r="E41" s="84">
        <v>694.1</v>
      </c>
      <c r="F41" s="84">
        <v>1957.6</v>
      </c>
      <c r="G41" s="84">
        <v>1061.0999999999999</v>
      </c>
      <c r="H41" s="84">
        <v>2770</v>
      </c>
      <c r="I41" s="87">
        <v>389</v>
      </c>
      <c r="J41" s="84">
        <v>1341.7</v>
      </c>
      <c r="K41" s="87">
        <v>2995.4</v>
      </c>
      <c r="L41" s="6"/>
      <c r="M41" s="6"/>
      <c r="N41" s="8"/>
      <c r="O41" s="8"/>
      <c r="P41" s="8"/>
    </row>
    <row r="42" spans="1:16">
      <c r="A42" s="294">
        <v>1999</v>
      </c>
      <c r="B42" s="84">
        <v>9715.7000000000007</v>
      </c>
      <c r="C42" s="84">
        <v>6937</v>
      </c>
      <c r="D42" s="98">
        <v>3217.4</v>
      </c>
      <c r="E42" s="84">
        <v>888.5</v>
      </c>
      <c r="F42" s="84">
        <v>1890.2</v>
      </c>
      <c r="G42" s="84">
        <v>1744.7</v>
      </c>
      <c r="H42" s="84">
        <v>2557.6999999999998</v>
      </c>
      <c r="I42" s="87">
        <v>673.7</v>
      </c>
      <c r="J42" s="84">
        <v>1763.8</v>
      </c>
      <c r="K42" s="87">
        <v>3175.8</v>
      </c>
      <c r="L42" s="6"/>
      <c r="M42" s="6"/>
      <c r="N42" s="8"/>
      <c r="O42" s="8"/>
      <c r="P42" s="8"/>
    </row>
    <row r="43" spans="1:16">
      <c r="A43" s="294">
        <v>2000</v>
      </c>
      <c r="B43" s="84">
        <v>12481</v>
      </c>
      <c r="C43" s="84">
        <v>9706.9</v>
      </c>
      <c r="D43" s="98">
        <v>4475.3999999999996</v>
      </c>
      <c r="E43" s="84">
        <v>756.5</v>
      </c>
      <c r="F43" s="84">
        <v>2017.6</v>
      </c>
      <c r="G43" s="84">
        <v>3822.7</v>
      </c>
      <c r="H43" s="84">
        <v>2943</v>
      </c>
      <c r="I43" s="87">
        <v>526.1</v>
      </c>
      <c r="J43" s="84">
        <v>1704.3</v>
      </c>
      <c r="K43" s="87">
        <v>3484.9</v>
      </c>
      <c r="L43" s="6"/>
      <c r="M43" s="6"/>
      <c r="N43" s="8"/>
      <c r="O43" s="8"/>
      <c r="P43" s="8"/>
    </row>
    <row r="44" spans="1:16">
      <c r="A44" s="294">
        <v>2001</v>
      </c>
      <c r="B44" s="84">
        <v>15591.7</v>
      </c>
      <c r="C44" s="84">
        <v>12603.2</v>
      </c>
      <c r="D44" s="98">
        <v>3047.6</v>
      </c>
      <c r="E44" s="84">
        <v>979.1</v>
      </c>
      <c r="F44" s="84">
        <v>2009.4</v>
      </c>
      <c r="G44" s="84">
        <v>4758.8</v>
      </c>
      <c r="H44" s="84">
        <v>3465.8</v>
      </c>
      <c r="I44" s="87">
        <v>504.9</v>
      </c>
      <c r="J44" s="84">
        <v>1847.5</v>
      </c>
      <c r="K44" s="87">
        <v>5014.7</v>
      </c>
      <c r="M44" s="6"/>
      <c r="N44" s="8"/>
      <c r="O44" s="8"/>
      <c r="P44" s="8"/>
    </row>
    <row r="45" spans="1:16">
      <c r="A45" s="294">
        <v>2002</v>
      </c>
      <c r="B45" s="84">
        <v>16135.9</v>
      </c>
      <c r="C45" s="84">
        <v>13008.5</v>
      </c>
      <c r="D45" s="98">
        <v>3211.5</v>
      </c>
      <c r="E45" s="84">
        <v>1095.9999999999995</v>
      </c>
      <c r="F45" s="84">
        <v>2031.4</v>
      </c>
      <c r="G45" s="84">
        <v>4920.8999999999996</v>
      </c>
      <c r="H45" s="84">
        <v>3071.6</v>
      </c>
      <c r="I45" s="87">
        <v>508.7</v>
      </c>
      <c r="J45" s="84">
        <v>2009.1</v>
      </c>
      <c r="K45" s="87">
        <v>5625.6</v>
      </c>
      <c r="L45" s="6"/>
      <c r="M45" s="6"/>
      <c r="N45" s="8"/>
      <c r="O45" s="8"/>
      <c r="P45" s="8"/>
    </row>
    <row r="46" spans="1:16">
      <c r="A46" s="294">
        <v>2003</v>
      </c>
      <c r="B46" s="84">
        <v>17232.599999999999</v>
      </c>
      <c r="C46" s="84">
        <v>14300.5</v>
      </c>
      <c r="D46" s="98">
        <v>6557.7</v>
      </c>
      <c r="E46" s="84">
        <f t="shared" ref="E46:E51" si="0">B46-C46-F46</f>
        <v>188.29999999999836</v>
      </c>
      <c r="F46" s="84">
        <v>2743.8</v>
      </c>
      <c r="G46" s="84">
        <v>5069</v>
      </c>
      <c r="H46" s="84">
        <v>2955.3</v>
      </c>
      <c r="I46" s="87">
        <v>631.70000000000005</v>
      </c>
      <c r="J46" s="84">
        <v>2301.1999999999998</v>
      </c>
      <c r="K46" s="87">
        <v>6275.3999999999987</v>
      </c>
      <c r="L46" s="6"/>
      <c r="M46" s="6"/>
      <c r="N46" s="8"/>
      <c r="O46" s="8"/>
      <c r="P46" s="8"/>
    </row>
    <row r="47" spans="1:16">
      <c r="A47" s="294">
        <v>2004</v>
      </c>
      <c r="B47" s="84">
        <v>20964.8</v>
      </c>
      <c r="C47" s="84">
        <v>19796.400000000001</v>
      </c>
      <c r="D47" s="98">
        <v>6015.7</v>
      </c>
      <c r="E47" s="84">
        <f t="shared" si="0"/>
        <v>164.99999999999784</v>
      </c>
      <c r="F47" s="84">
        <v>1003.4</v>
      </c>
      <c r="G47" s="84">
        <v>7155.9</v>
      </c>
      <c r="H47" s="84">
        <v>2782.5</v>
      </c>
      <c r="I47" s="87">
        <v>448.6</v>
      </c>
      <c r="J47" s="84">
        <v>2554.4</v>
      </c>
      <c r="K47" s="87">
        <v>8023.4</v>
      </c>
      <c r="L47" s="6"/>
      <c r="M47" s="6"/>
      <c r="N47" s="8"/>
      <c r="O47" s="8"/>
      <c r="P47" s="8"/>
    </row>
    <row r="48" spans="1:16">
      <c r="A48" s="294">
        <v>2005</v>
      </c>
      <c r="B48" s="84">
        <v>32948.699999999997</v>
      </c>
      <c r="C48" s="84">
        <v>31564.5</v>
      </c>
      <c r="D48" s="98">
        <v>11888</v>
      </c>
      <c r="E48" s="84">
        <f t="shared" si="0"/>
        <v>175.09999999999718</v>
      </c>
      <c r="F48" s="84">
        <v>1209.0999999999999</v>
      </c>
      <c r="G48" s="84">
        <v>15100</v>
      </c>
      <c r="H48" s="84">
        <v>4672.5</v>
      </c>
      <c r="I48" s="87">
        <v>370.6</v>
      </c>
      <c r="J48" s="84">
        <v>2999.1</v>
      </c>
      <c r="K48" s="87">
        <v>9806.4999999999964</v>
      </c>
      <c r="L48" s="6"/>
      <c r="M48" s="6"/>
      <c r="N48" s="8"/>
      <c r="O48" s="8"/>
      <c r="P48" s="8"/>
    </row>
    <row r="49" spans="1:16">
      <c r="A49" s="294">
        <v>2006</v>
      </c>
      <c r="B49" s="84">
        <v>41995.199999999997</v>
      </c>
      <c r="C49" s="84">
        <v>40653</v>
      </c>
      <c r="D49" s="98">
        <v>17188.7</v>
      </c>
      <c r="E49" s="84">
        <f t="shared" si="0"/>
        <v>167.39999999999714</v>
      </c>
      <c r="F49" s="84">
        <v>1174.8</v>
      </c>
      <c r="G49" s="84">
        <v>21190</v>
      </c>
      <c r="H49" s="84">
        <v>5688</v>
      </c>
      <c r="I49" s="87">
        <v>384</v>
      </c>
      <c r="J49" s="84">
        <v>3560.4</v>
      </c>
      <c r="K49" s="87">
        <v>11172.799999999997</v>
      </c>
      <c r="L49" s="6"/>
      <c r="M49" s="6"/>
      <c r="N49" s="8"/>
      <c r="O49" s="8"/>
      <c r="P49" s="8"/>
    </row>
    <row r="50" spans="1:16">
      <c r="A50" s="294">
        <v>2007</v>
      </c>
      <c r="B50" s="84">
        <v>45157.9</v>
      </c>
      <c r="C50" s="84">
        <v>42979.6</v>
      </c>
      <c r="D50" s="98">
        <v>20945.3</v>
      </c>
      <c r="E50" s="84">
        <f t="shared" si="0"/>
        <v>345.30000000000291</v>
      </c>
      <c r="F50" s="84">
        <v>1833</v>
      </c>
      <c r="G50" s="84">
        <v>11693.8</v>
      </c>
      <c r="H50" s="84">
        <v>6087.62</v>
      </c>
      <c r="I50" s="87">
        <v>363.6</v>
      </c>
      <c r="J50" s="84">
        <v>4212</v>
      </c>
      <c r="K50" s="87">
        <v>22800.880000000008</v>
      </c>
      <c r="L50" s="6"/>
      <c r="M50" s="6"/>
      <c r="N50" s="8"/>
      <c r="O50" s="8"/>
      <c r="P50" s="8"/>
    </row>
    <row r="51" spans="1:16">
      <c r="A51" s="294">
        <v>2008</v>
      </c>
      <c r="B51" s="84">
        <v>62577.9</v>
      </c>
      <c r="C51" s="84">
        <v>61005.3</v>
      </c>
      <c r="D51" s="98">
        <v>29926.400000000001</v>
      </c>
      <c r="E51" s="84">
        <f t="shared" si="0"/>
        <v>235.29999999999859</v>
      </c>
      <c r="F51" s="84">
        <v>1337.3</v>
      </c>
      <c r="G51" s="84">
        <v>16313.6</v>
      </c>
      <c r="H51" s="84">
        <v>10607.6</v>
      </c>
      <c r="I51" s="87">
        <v>411.8</v>
      </c>
      <c r="J51" s="84">
        <v>4494.2</v>
      </c>
      <c r="K51" s="87">
        <v>30750.7</v>
      </c>
      <c r="L51" s="6"/>
      <c r="M51" s="6"/>
      <c r="N51" s="8"/>
      <c r="O51" s="8"/>
      <c r="P51" s="8"/>
    </row>
    <row r="52" spans="1:16">
      <c r="A52" s="294">
        <v>2009</v>
      </c>
      <c r="B52" s="84">
        <v>71302.585000000006</v>
      </c>
      <c r="C52" s="84">
        <v>65653.039999999994</v>
      </c>
      <c r="D52" s="98">
        <v>34526.33</v>
      </c>
      <c r="E52" s="84">
        <v>17.818999999999999</v>
      </c>
      <c r="F52" s="84">
        <v>5631.7260000000124</v>
      </c>
      <c r="G52" s="153">
        <v>11932.258</v>
      </c>
      <c r="H52" s="153">
        <v>12949.007</v>
      </c>
      <c r="I52" s="87">
        <v>404.26100000000002</v>
      </c>
      <c r="J52" s="84">
        <v>4320.1989999999996</v>
      </c>
      <c r="K52" s="87">
        <v>41696.860000000008</v>
      </c>
      <c r="L52" s="6"/>
      <c r="M52" s="6"/>
      <c r="N52" s="8"/>
      <c r="O52" s="8"/>
      <c r="P52" s="8"/>
    </row>
    <row r="53" spans="1:16">
      <c r="A53" s="294">
        <v>2010</v>
      </c>
      <c r="B53" s="84">
        <v>73544.027000000002</v>
      </c>
      <c r="C53" s="153">
        <v>69485.248999999996</v>
      </c>
      <c r="D53" s="155">
        <v>37990.892</v>
      </c>
      <c r="E53" s="153">
        <v>19.556999999999999</v>
      </c>
      <c r="F53" s="84">
        <v>4039.2210000000059</v>
      </c>
      <c r="G53" s="153">
        <v>7624.4470000000001</v>
      </c>
      <c r="H53" s="153">
        <v>16145.799000000001</v>
      </c>
      <c r="I53" s="96">
        <v>381.97300000000001</v>
      </c>
      <c r="J53" s="153">
        <v>4734.7839999999997</v>
      </c>
      <c r="K53" s="96">
        <v>44657.024000000005</v>
      </c>
      <c r="L53" s="6"/>
      <c r="M53" s="6"/>
      <c r="N53" s="8"/>
      <c r="O53" s="8"/>
      <c r="P53" s="8"/>
    </row>
    <row r="54" spans="1:16">
      <c r="A54" s="294">
        <v>2011</v>
      </c>
      <c r="B54" s="153">
        <v>74920.705000000002</v>
      </c>
      <c r="C54" s="153">
        <v>70043.111000000004</v>
      </c>
      <c r="D54" s="155">
        <v>30686.917000000001</v>
      </c>
      <c r="E54" s="153">
        <v>22.475000000000001</v>
      </c>
      <c r="F54" s="84">
        <v>4855.118999999997</v>
      </c>
      <c r="G54" s="153">
        <v>6087.0879999999997</v>
      </c>
      <c r="H54" s="153">
        <v>19537.269</v>
      </c>
      <c r="I54" s="96">
        <v>336.22300000000001</v>
      </c>
      <c r="J54" s="153">
        <v>5202.1469999999999</v>
      </c>
      <c r="K54" s="96">
        <v>43757.978000000003</v>
      </c>
      <c r="L54" s="6"/>
      <c r="M54" s="6"/>
      <c r="N54" s="8"/>
      <c r="O54" s="8"/>
      <c r="P54" s="8"/>
    </row>
    <row r="55" spans="1:16">
      <c r="A55" s="294">
        <v>2012</v>
      </c>
      <c r="B55" s="153">
        <v>76178.702999999994</v>
      </c>
      <c r="C55" s="153">
        <v>71311.451000000001</v>
      </c>
      <c r="D55" s="155">
        <v>26842.735000000001</v>
      </c>
      <c r="E55" s="153">
        <v>29.003</v>
      </c>
      <c r="F55" s="84">
        <v>4838.2489999999934</v>
      </c>
      <c r="G55" s="153">
        <v>7487.21</v>
      </c>
      <c r="H55" s="153">
        <v>20106.64</v>
      </c>
      <c r="I55" s="96">
        <v>343.51900000000001</v>
      </c>
      <c r="J55" s="153">
        <v>5831.1030000000001</v>
      </c>
      <c r="K55" s="96">
        <v>42410.230999999985</v>
      </c>
      <c r="L55" s="6"/>
      <c r="M55" s="6"/>
      <c r="N55" s="6"/>
      <c r="O55" s="8"/>
      <c r="P55" s="8"/>
    </row>
    <row r="56" spans="1:16">
      <c r="A56" s="294">
        <v>2013</v>
      </c>
      <c r="B56" s="153">
        <v>76410.112999999998</v>
      </c>
      <c r="C56" s="153">
        <v>70428.481</v>
      </c>
      <c r="D56" s="155">
        <v>27663.771000000001</v>
      </c>
      <c r="E56" s="153">
        <v>34.209000000000003</v>
      </c>
      <c r="F56" s="84">
        <v>5947.422999999998</v>
      </c>
      <c r="G56" s="153">
        <v>129.60300000000001</v>
      </c>
      <c r="H56" s="153">
        <v>27075.75</v>
      </c>
      <c r="I56" s="96">
        <v>337.29399999999998</v>
      </c>
      <c r="J56" s="84">
        <v>6568.1139999999996</v>
      </c>
      <c r="K56" s="96">
        <v>42299.351999999992</v>
      </c>
      <c r="L56" s="6"/>
      <c r="M56" s="6"/>
      <c r="N56" s="8"/>
      <c r="O56" s="8"/>
      <c r="P56" s="8"/>
    </row>
    <row r="57" spans="1:16" s="284" customFormat="1">
      <c r="A57" s="294">
        <v>2014</v>
      </c>
      <c r="B57" s="153">
        <v>79666.967999999993</v>
      </c>
      <c r="C57" s="153">
        <v>74719.576000000001</v>
      </c>
      <c r="D57" s="155">
        <v>28746.15</v>
      </c>
      <c r="E57" s="153">
        <v>39.101999999999997</v>
      </c>
      <c r="F57" s="84">
        <v>4908.2899999999927</v>
      </c>
      <c r="G57" s="153">
        <v>839.93338784000014</v>
      </c>
      <c r="H57" s="153">
        <v>26159.804</v>
      </c>
      <c r="I57" s="96">
        <v>393.37200000000001</v>
      </c>
      <c r="J57" s="84">
        <v>7418.6045426900009</v>
      </c>
      <c r="K57" s="96">
        <v>44855.503423639995</v>
      </c>
      <c r="L57" s="285"/>
      <c r="M57" s="285"/>
      <c r="N57" s="282"/>
      <c r="O57" s="282"/>
      <c r="P57" s="282"/>
    </row>
    <row r="58" spans="1:16" s="284" customFormat="1">
      <c r="A58" s="294">
        <v>2015</v>
      </c>
      <c r="B58" s="153">
        <v>82431.618949700001</v>
      </c>
      <c r="C58" s="153">
        <v>73431.639695749996</v>
      </c>
      <c r="D58" s="155">
        <v>26374.73015757</v>
      </c>
      <c r="E58" s="153">
        <v>46.677620436239998</v>
      </c>
      <c r="F58" s="84">
        <v>8953.3016335137654</v>
      </c>
      <c r="G58" s="381">
        <v>-3261.5</v>
      </c>
      <c r="H58" s="153">
        <v>22758.975459969999</v>
      </c>
      <c r="I58" s="96">
        <v>394.58907850999998</v>
      </c>
      <c r="J58" s="153">
        <v>8489.0747776900007</v>
      </c>
      <c r="K58" s="96">
        <v>54050.400000000001</v>
      </c>
      <c r="L58" s="285"/>
      <c r="M58" s="285"/>
      <c r="N58" s="285"/>
      <c r="O58" s="282"/>
      <c r="P58" s="282"/>
    </row>
    <row r="59" spans="1:16" s="284" customFormat="1">
      <c r="A59" s="294">
        <v>2016</v>
      </c>
      <c r="B59" s="153">
        <v>81121.793979369992</v>
      </c>
      <c r="C59" s="153">
        <v>76498.755883670005</v>
      </c>
      <c r="D59" s="155">
        <v>25923.904930590001</v>
      </c>
      <c r="E59" s="153">
        <v>29.123792800860006</v>
      </c>
      <c r="F59" s="84">
        <v>4593.9143028991266</v>
      </c>
      <c r="G59" s="381">
        <v>1648.9559999999999</v>
      </c>
      <c r="H59" s="153">
        <v>19484.280999999999</v>
      </c>
      <c r="I59" s="96">
        <v>662.505</v>
      </c>
      <c r="J59" s="153">
        <v>8630.2469999999994</v>
      </c>
      <c r="K59" s="96">
        <v>50695.80497936999</v>
      </c>
      <c r="L59" s="285"/>
      <c r="M59" s="285"/>
      <c r="N59" s="285"/>
      <c r="O59" s="282"/>
      <c r="P59" s="282"/>
    </row>
    <row r="60" spans="1:16" s="284" customFormat="1">
      <c r="A60" s="295">
        <v>2017</v>
      </c>
      <c r="B60" s="323">
        <v>71666.904976120015</v>
      </c>
      <c r="C60" s="323">
        <v>67731.363411190003</v>
      </c>
      <c r="D60" s="324">
        <v>25746.397461839999</v>
      </c>
      <c r="E60" s="323">
        <v>37.489421261400011</v>
      </c>
      <c r="F60" s="86">
        <v>3898.0521436686122</v>
      </c>
      <c r="G60" s="323">
        <v>632.64248519999887</v>
      </c>
      <c r="H60" s="323">
        <v>16533.50353066</v>
      </c>
      <c r="I60" s="325">
        <v>419.81294409000003</v>
      </c>
      <c r="J60" s="86">
        <v>8895.0085130000007</v>
      </c>
      <c r="K60" s="325">
        <v>45185.937503170004</v>
      </c>
      <c r="L60" s="285"/>
      <c r="M60" s="285"/>
      <c r="N60" s="282"/>
      <c r="O60" s="282"/>
      <c r="P60" s="282"/>
    </row>
    <row r="61" spans="1:16" ht="21.75" customHeight="1">
      <c r="A61" s="291" t="s">
        <v>352</v>
      </c>
      <c r="B61" s="6"/>
      <c r="C61" s="6"/>
      <c r="D61" s="30"/>
      <c r="E61" s="6"/>
      <c r="F61" s="285"/>
      <c r="G61" s="6"/>
      <c r="H61" s="6"/>
      <c r="I61" s="6"/>
      <c r="J61" s="6"/>
      <c r="K61" s="6"/>
      <c r="M61" s="6"/>
      <c r="N61" s="8"/>
      <c r="O61" s="8"/>
      <c r="P61" s="8"/>
    </row>
    <row r="62" spans="1:16" ht="15" customHeight="1">
      <c r="A62" s="292"/>
      <c r="B62" s="6"/>
      <c r="C62" s="6"/>
      <c r="D62" s="30"/>
      <c r="E62" s="6"/>
      <c r="F62" s="6"/>
      <c r="G62" s="6"/>
      <c r="H62" s="6"/>
      <c r="I62" s="6"/>
      <c r="J62" s="6"/>
      <c r="K62" s="6"/>
      <c r="M62" s="6"/>
      <c r="N62" s="8"/>
      <c r="O62" s="8"/>
      <c r="P62" s="8"/>
    </row>
    <row r="63" spans="1:16" ht="11.25" customHeight="1">
      <c r="B63" s="6"/>
      <c r="C63" s="285"/>
      <c r="D63" s="285"/>
      <c r="E63" s="285"/>
      <c r="F63" s="285"/>
      <c r="G63" s="285"/>
      <c r="H63" s="285"/>
      <c r="I63" s="285"/>
      <c r="J63" s="285"/>
      <c r="K63" s="285"/>
      <c r="L63" s="6"/>
      <c r="M63" s="6"/>
      <c r="N63" s="8"/>
      <c r="O63" s="8"/>
      <c r="P63" s="8"/>
    </row>
    <row r="64" spans="1:16">
      <c r="A64" s="8"/>
      <c r="B64" s="285"/>
      <c r="C64" s="285"/>
      <c r="D64" s="285"/>
      <c r="E64" s="285"/>
      <c r="F64" s="285"/>
      <c r="G64" s="285"/>
      <c r="H64" s="285"/>
      <c r="I64" s="285"/>
      <c r="J64" s="285"/>
      <c r="K64" s="285"/>
      <c r="M64" s="6"/>
      <c r="N64" s="8"/>
      <c r="O64" s="8"/>
      <c r="P64" s="8"/>
    </row>
    <row r="65" spans="1:16">
      <c r="A65" s="8"/>
      <c r="B65" s="6"/>
      <c r="C65" s="6"/>
      <c r="D65" s="30"/>
      <c r="E65" s="6"/>
      <c r="F65" s="6"/>
      <c r="G65" s="6"/>
      <c r="H65" s="6"/>
      <c r="I65" s="6"/>
      <c r="J65" s="6"/>
      <c r="K65" s="6"/>
      <c r="L65" s="6"/>
      <c r="M65" s="6"/>
      <c r="N65" s="8"/>
      <c r="O65" s="8"/>
      <c r="P65" s="8"/>
    </row>
    <row r="66" spans="1:16">
      <c r="A66" s="8"/>
      <c r="B66" s="6"/>
      <c r="C66" s="6"/>
      <c r="D66" s="30"/>
      <c r="E66" s="6"/>
      <c r="F66" s="6"/>
      <c r="G66" s="6"/>
      <c r="H66" s="6"/>
      <c r="I66" s="6"/>
      <c r="J66" s="6"/>
      <c r="K66" s="6"/>
      <c r="L66" s="6"/>
      <c r="M66" s="6"/>
      <c r="N66" s="8"/>
      <c r="O66" s="8"/>
      <c r="P66" s="8"/>
    </row>
    <row r="67" spans="1:16">
      <c r="A67" s="8"/>
      <c r="B67" s="6"/>
      <c r="C67" s="6"/>
      <c r="D67" s="30"/>
      <c r="E67" s="6"/>
      <c r="F67" s="6"/>
      <c r="G67" s="6"/>
      <c r="H67" s="6"/>
      <c r="I67" s="6"/>
      <c r="J67" s="6"/>
      <c r="K67" s="6"/>
      <c r="L67" s="6"/>
      <c r="M67" s="6"/>
      <c r="N67" s="8"/>
      <c r="O67" s="8"/>
      <c r="P67" s="8"/>
    </row>
    <row r="68" spans="1:16">
      <c r="A68" s="8"/>
      <c r="B68" s="6"/>
      <c r="C68" s="6"/>
      <c r="D68" s="30"/>
      <c r="E68" s="6"/>
      <c r="F68" s="6"/>
      <c r="G68" s="6"/>
      <c r="H68" s="6"/>
      <c r="I68" s="6"/>
      <c r="J68" s="6"/>
      <c r="K68" s="6"/>
      <c r="L68" s="6"/>
      <c r="M68" s="6"/>
      <c r="N68" s="8"/>
      <c r="O68" s="8"/>
      <c r="P68" s="8"/>
    </row>
    <row r="69" spans="1:16">
      <c r="A69" s="8"/>
      <c r="B69" s="6"/>
      <c r="C69" s="6"/>
      <c r="D69" s="30"/>
      <c r="E69" s="6"/>
      <c r="F69" s="6"/>
      <c r="G69" s="6"/>
      <c r="H69" s="6"/>
      <c r="I69" s="6"/>
      <c r="J69" s="6"/>
      <c r="K69" s="6"/>
      <c r="L69" s="6"/>
      <c r="M69" s="6"/>
      <c r="N69" s="8"/>
      <c r="O69" s="8"/>
      <c r="P69" s="8"/>
    </row>
    <row r="70" spans="1:16">
      <c r="A70" s="8"/>
      <c r="B70" s="8"/>
      <c r="C70" s="8"/>
      <c r="D70" s="28"/>
      <c r="E70" s="8"/>
      <c r="F70" s="8"/>
      <c r="G70" s="8"/>
      <c r="H70" s="8"/>
      <c r="I70" s="8"/>
      <c r="J70" s="8"/>
      <c r="K70" s="8"/>
      <c r="M70" s="6"/>
      <c r="N70" s="8"/>
      <c r="O70" s="8"/>
      <c r="P70" s="8"/>
    </row>
    <row r="71" spans="1:16">
      <c r="A71" s="8"/>
      <c r="B71" s="8"/>
      <c r="C71" s="8"/>
      <c r="D71" s="28"/>
      <c r="E71" s="8"/>
      <c r="F71" s="8"/>
      <c r="G71" s="8"/>
      <c r="H71" s="8"/>
      <c r="I71" s="8"/>
      <c r="J71" s="8"/>
      <c r="K71" s="8"/>
      <c r="L71" s="6"/>
      <c r="M71" s="6"/>
      <c r="N71" s="8"/>
      <c r="O71" s="8"/>
      <c r="P71" s="8"/>
    </row>
    <row r="72" spans="1:16">
      <c r="A72" s="8"/>
      <c r="B72" s="8"/>
      <c r="C72" s="8"/>
      <c r="D72" s="28"/>
      <c r="E72" s="8"/>
      <c r="F72" s="8"/>
      <c r="G72" s="8"/>
      <c r="H72" s="8"/>
      <c r="I72" s="8"/>
      <c r="J72" s="8"/>
      <c r="K72" s="8"/>
      <c r="L72" s="6"/>
      <c r="M72" s="6"/>
      <c r="N72" s="8"/>
      <c r="O72" s="8"/>
      <c r="P72" s="8"/>
    </row>
    <row r="73" spans="1:16">
      <c r="A73" s="8"/>
      <c r="B73" s="8"/>
      <c r="C73" s="8"/>
      <c r="D73" s="28"/>
      <c r="E73" s="8"/>
      <c r="F73" s="8"/>
      <c r="G73" s="8"/>
      <c r="H73" s="8"/>
      <c r="I73" s="8"/>
      <c r="J73" s="8"/>
      <c r="K73" s="8"/>
      <c r="L73" s="6"/>
      <c r="M73" s="6"/>
      <c r="N73" s="8"/>
      <c r="O73" s="8"/>
      <c r="P73" s="8"/>
    </row>
    <row r="74" spans="1:16">
      <c r="A74" s="8"/>
      <c r="B74" s="8"/>
      <c r="C74" s="8"/>
      <c r="D74" s="28"/>
      <c r="E74" s="8"/>
      <c r="F74" s="8"/>
      <c r="G74" s="8"/>
      <c r="H74" s="8"/>
      <c r="I74" s="8"/>
      <c r="J74" s="8"/>
      <c r="K74" s="8"/>
      <c r="L74" s="6"/>
      <c r="M74" s="6"/>
      <c r="N74" s="8"/>
      <c r="O74" s="8"/>
      <c r="P74" s="8"/>
    </row>
    <row r="75" spans="1:16">
      <c r="A75" s="8"/>
      <c r="B75" s="8"/>
      <c r="C75" s="8"/>
      <c r="D75" s="28"/>
      <c r="E75" s="8"/>
      <c r="F75" s="8"/>
      <c r="G75" s="8"/>
      <c r="H75" s="8"/>
      <c r="I75" s="8"/>
      <c r="J75" s="8"/>
      <c r="K75" s="8"/>
      <c r="L75" s="6"/>
      <c r="M75" s="6"/>
      <c r="N75" s="8"/>
      <c r="O75" s="8"/>
      <c r="P75" s="8"/>
    </row>
    <row r="76" spans="1:16">
      <c r="A76" s="8"/>
      <c r="B76" s="8"/>
      <c r="C76" s="8"/>
      <c r="D76" s="28"/>
      <c r="E76" s="8"/>
      <c r="F76" s="8"/>
      <c r="G76" s="8"/>
      <c r="H76" s="8"/>
      <c r="I76" s="8"/>
      <c r="J76" s="8"/>
      <c r="K76" s="8"/>
      <c r="L76" s="6"/>
      <c r="M76" s="6"/>
      <c r="N76" s="8"/>
      <c r="O76" s="8"/>
      <c r="P76" s="8"/>
    </row>
    <row r="77" spans="1:16">
      <c r="A77" s="8"/>
      <c r="B77" s="8"/>
      <c r="C77" s="8"/>
      <c r="D77" s="28"/>
      <c r="E77" s="8"/>
      <c r="F77" s="8"/>
      <c r="G77" s="8"/>
      <c r="H77" s="8"/>
      <c r="I77" s="8"/>
      <c r="J77" s="8"/>
      <c r="K77" s="8"/>
      <c r="L77" s="6"/>
      <c r="M77" s="6"/>
      <c r="N77" s="8"/>
      <c r="O77" s="8"/>
      <c r="P77" s="8"/>
    </row>
    <row r="78" spans="1:16">
      <c r="A78" s="8"/>
      <c r="B78" s="8"/>
      <c r="C78" s="8"/>
      <c r="D78" s="28"/>
      <c r="E78" s="8"/>
      <c r="F78" s="8"/>
      <c r="G78" s="8"/>
      <c r="H78" s="8"/>
      <c r="I78" s="8"/>
      <c r="J78" s="8"/>
      <c r="K78" s="8"/>
      <c r="L78" s="6"/>
      <c r="M78" s="6"/>
      <c r="N78" s="8"/>
      <c r="O78" s="8"/>
      <c r="P78" s="8"/>
    </row>
    <row r="79" spans="1:16">
      <c r="A79" s="8"/>
      <c r="B79" s="8"/>
      <c r="C79" s="8"/>
      <c r="D79" s="28"/>
      <c r="E79" s="8"/>
      <c r="F79" s="8"/>
      <c r="G79" s="8"/>
      <c r="H79" s="8"/>
      <c r="I79" s="8"/>
      <c r="J79" s="8"/>
      <c r="K79" s="8"/>
      <c r="L79" s="6"/>
      <c r="M79" s="6"/>
      <c r="N79" s="8"/>
      <c r="O79" s="8"/>
      <c r="P79" s="8"/>
    </row>
    <row r="80" spans="1:16">
      <c r="A80" s="8"/>
      <c r="B80" s="8"/>
      <c r="C80" s="8"/>
      <c r="D80" s="28"/>
      <c r="E80" s="8"/>
      <c r="F80" s="8"/>
      <c r="G80" s="8"/>
      <c r="H80" s="8"/>
      <c r="I80" s="8"/>
      <c r="J80" s="8"/>
      <c r="K80" s="8"/>
      <c r="L80" s="6"/>
      <c r="M80" s="6"/>
      <c r="N80" s="8"/>
      <c r="O80" s="8"/>
      <c r="P80" s="8"/>
    </row>
    <row r="81" spans="1:16">
      <c r="A81" s="8"/>
      <c r="B81" s="8"/>
      <c r="C81" s="8"/>
      <c r="D81" s="28"/>
      <c r="E81" s="8"/>
      <c r="F81" s="8"/>
      <c r="G81" s="8"/>
      <c r="H81" s="8"/>
      <c r="I81" s="8"/>
      <c r="J81" s="8"/>
      <c r="K81" s="8"/>
      <c r="L81" s="6"/>
      <c r="M81" s="6"/>
      <c r="N81" s="8"/>
      <c r="O81" s="8"/>
      <c r="P81" s="8"/>
    </row>
    <row r="82" spans="1:16">
      <c r="A82" s="8"/>
      <c r="B82" s="8"/>
      <c r="C82" s="8"/>
      <c r="D82" s="28"/>
      <c r="E82" s="8"/>
      <c r="F82" s="8"/>
      <c r="G82" s="8"/>
      <c r="H82" s="8"/>
      <c r="I82" s="8"/>
      <c r="J82" s="8"/>
      <c r="K82" s="8"/>
      <c r="L82" s="6"/>
      <c r="M82" s="6"/>
      <c r="N82" s="8"/>
      <c r="O82" s="8"/>
      <c r="P82" s="8"/>
    </row>
    <row r="83" spans="1:16">
      <c r="A83" s="8"/>
      <c r="B83" s="8"/>
      <c r="C83" s="8"/>
      <c r="D83" s="28"/>
      <c r="E83" s="8"/>
      <c r="F83" s="8"/>
      <c r="G83" s="8"/>
      <c r="H83" s="8"/>
      <c r="I83" s="8"/>
      <c r="J83" s="8"/>
      <c r="K83" s="8"/>
      <c r="L83" s="6"/>
      <c r="M83" s="6"/>
      <c r="N83" s="8"/>
      <c r="O83" s="8"/>
      <c r="P83" s="8"/>
    </row>
    <row r="84" spans="1:16">
      <c r="A84" s="8"/>
      <c r="B84" s="8"/>
      <c r="C84" s="8"/>
      <c r="D84" s="28"/>
      <c r="E84" s="8"/>
      <c r="F84" s="8"/>
      <c r="G84" s="8"/>
      <c r="H84" s="8"/>
      <c r="I84" s="8"/>
      <c r="J84" s="8"/>
      <c r="K84" s="8"/>
      <c r="L84" s="6"/>
      <c r="M84" s="6"/>
      <c r="N84" s="8"/>
      <c r="O84" s="8"/>
      <c r="P84" s="8"/>
    </row>
    <row r="85" spans="1:16">
      <c r="A85" s="8"/>
      <c r="B85" s="8"/>
      <c r="C85" s="8"/>
      <c r="D85" s="28"/>
      <c r="E85" s="8"/>
      <c r="F85" s="8"/>
      <c r="G85" s="8"/>
      <c r="H85" s="8"/>
      <c r="I85" s="8"/>
      <c r="J85" s="8"/>
      <c r="K85" s="8"/>
      <c r="L85" s="6"/>
      <c r="M85" s="6"/>
      <c r="N85" s="8"/>
      <c r="O85" s="8"/>
      <c r="P85" s="8"/>
    </row>
    <row r="86" spans="1:16">
      <c r="A86" s="8"/>
      <c r="B86" s="8"/>
      <c r="C86" s="8"/>
      <c r="D86" s="28"/>
      <c r="E86" s="8"/>
      <c r="F86" s="8"/>
      <c r="G86" s="8"/>
      <c r="H86" s="8"/>
      <c r="I86" s="8"/>
      <c r="J86" s="8"/>
      <c r="K86" s="8"/>
      <c r="L86" s="6"/>
      <c r="M86" s="6"/>
      <c r="N86" s="8"/>
      <c r="O86" s="8"/>
      <c r="P86" s="8"/>
    </row>
    <row r="87" spans="1:16">
      <c r="A87" s="8"/>
      <c r="B87" s="8"/>
      <c r="C87" s="8"/>
      <c r="D87" s="28"/>
      <c r="E87" s="8"/>
      <c r="F87" s="8"/>
      <c r="G87" s="8"/>
      <c r="H87" s="8"/>
      <c r="I87" s="8"/>
      <c r="J87" s="8"/>
      <c r="K87" s="8"/>
      <c r="L87" s="6"/>
      <c r="M87" s="6"/>
      <c r="N87" s="8"/>
      <c r="O87" s="8"/>
      <c r="P87" s="8"/>
    </row>
    <row r="88" spans="1:16">
      <c r="A88" s="8"/>
      <c r="B88" s="8"/>
      <c r="C88" s="8"/>
      <c r="D88" s="28"/>
      <c r="E88" s="8"/>
      <c r="F88" s="8"/>
      <c r="G88" s="8"/>
      <c r="H88" s="8"/>
      <c r="I88" s="8"/>
      <c r="J88" s="8"/>
      <c r="K88" s="8"/>
      <c r="L88" s="6"/>
      <c r="M88" s="6"/>
      <c r="N88" s="8"/>
      <c r="O88" s="8"/>
      <c r="P88" s="8"/>
    </row>
    <row r="89" spans="1:16">
      <c r="L89" s="6"/>
      <c r="M89" s="6"/>
      <c r="N89" s="8"/>
      <c r="O89" s="8"/>
      <c r="P89" s="8"/>
    </row>
    <row r="90" spans="1:16">
      <c r="L90" s="8"/>
      <c r="M90" s="8"/>
      <c r="N90" s="8"/>
      <c r="O90" s="8"/>
      <c r="P90" s="8"/>
    </row>
    <row r="91" spans="1:16">
      <c r="L91" s="8"/>
      <c r="M91" s="8"/>
      <c r="N91" s="8"/>
      <c r="O91" s="8"/>
      <c r="P91" s="8"/>
    </row>
    <row r="92" spans="1:16">
      <c r="L92" s="8"/>
      <c r="M92" s="8"/>
      <c r="N92" s="8"/>
      <c r="O92" s="8"/>
      <c r="P92" s="8"/>
    </row>
    <row r="93" spans="1:16">
      <c r="L93" s="8"/>
      <c r="M93" s="8"/>
      <c r="N93" s="8"/>
      <c r="O93" s="8"/>
      <c r="P93" s="8"/>
    </row>
    <row r="94" spans="1:16">
      <c r="L94" s="8"/>
      <c r="M94" s="8"/>
      <c r="N94" s="8"/>
      <c r="O94" s="8"/>
      <c r="P94" s="8"/>
    </row>
    <row r="95" spans="1:16">
      <c r="L95" s="8"/>
      <c r="M95" s="8"/>
      <c r="N95" s="8"/>
      <c r="O95" s="8"/>
      <c r="P95" s="8"/>
    </row>
    <row r="96" spans="1:16">
      <c r="L96" s="8"/>
      <c r="M96" s="8"/>
      <c r="N96" s="8"/>
      <c r="O96" s="8"/>
      <c r="P96" s="8"/>
    </row>
    <row r="97" spans="12:16">
      <c r="L97" s="8"/>
      <c r="M97" s="8"/>
      <c r="N97" s="8"/>
      <c r="O97" s="8"/>
      <c r="P97" s="8"/>
    </row>
    <row r="98" spans="12:16">
      <c r="L98" s="8"/>
      <c r="M98" s="8"/>
      <c r="N98" s="8"/>
      <c r="O98" s="8"/>
      <c r="P98" s="8"/>
    </row>
    <row r="99" spans="12:16">
      <c r="L99" s="8"/>
      <c r="M99" s="8"/>
      <c r="N99" s="8"/>
      <c r="O99" s="8"/>
      <c r="P99" s="8"/>
    </row>
    <row r="100" spans="12:16">
      <c r="L100" s="8"/>
      <c r="M100" s="8"/>
      <c r="N100" s="8"/>
      <c r="O100" s="8"/>
      <c r="P100" s="8"/>
    </row>
    <row r="101" spans="12:16">
      <c r="L101" s="8"/>
      <c r="M101" s="8"/>
      <c r="N101" s="8"/>
      <c r="O101" s="8"/>
      <c r="P101" s="8"/>
    </row>
    <row r="102" spans="12:16">
      <c r="L102" s="8"/>
      <c r="M102" s="8"/>
      <c r="N102" s="8"/>
      <c r="O102" s="8"/>
      <c r="P102" s="8"/>
    </row>
    <row r="103" spans="12:16">
      <c r="L103" s="8"/>
      <c r="M103" s="8"/>
      <c r="N103" s="8"/>
      <c r="O103" s="8"/>
      <c r="P103" s="8"/>
    </row>
    <row r="104" spans="12:16">
      <c r="L104" s="8"/>
      <c r="M104" s="8"/>
      <c r="N104" s="8"/>
      <c r="O104" s="8"/>
      <c r="P104" s="8"/>
    </row>
    <row r="105" spans="12:16">
      <c r="L105" s="8"/>
      <c r="M105" s="8"/>
      <c r="N105" s="8"/>
      <c r="O105" s="8"/>
      <c r="P105" s="8"/>
    </row>
    <row r="106" spans="12:16">
      <c r="L106" s="8"/>
      <c r="M106" s="8"/>
      <c r="N106" s="8"/>
      <c r="O106" s="8"/>
      <c r="P106" s="8"/>
    </row>
    <row r="107" spans="12:16">
      <c r="L107" s="8"/>
      <c r="M107" s="8"/>
      <c r="N107" s="8"/>
      <c r="O107" s="8"/>
      <c r="P107" s="8"/>
    </row>
    <row r="108" spans="12:16">
      <c r="L108" s="8"/>
      <c r="M108" s="8"/>
      <c r="N108" s="8"/>
      <c r="O108" s="8"/>
      <c r="P108" s="8"/>
    </row>
  </sheetData>
  <customSheetViews>
    <customSheetView guid="{BCE7549A-454A-4A8A-98C7-4BDEDB358CFF}"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
    </customSheetView>
    <customSheetView guid="{3D809ADE-44C9-4D97-9F40-4632F1141EB4}">
      <pane xSplit="1" ySplit="7" topLeftCell="B47" activePane="bottomRight" state="frozen"/>
      <selection pane="bottomRight" activeCell="A62" sqref="A62"/>
      <pageMargins left="0.47" right="0.3" top="0.75" bottom="0.75" header="0.3" footer="0.3"/>
      <pageSetup paperSize="9" scale="80" orientation="landscape" cellComments="atEnd" r:id="rId2"/>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3"/>
    </customSheetView>
    <customSheetView guid="{4BF1318B-7664-4522-8F8E-8760686D9B62}" scale="90" showPageBreaks="1" printArea="1">
      <selection activeCell="H67" sqref="H67"/>
      <pageMargins left="0.47" right="0.3" top="0.75" bottom="0.75" header="0.3" footer="0.3"/>
      <pageSetup paperSize="9" scale="80" orientation="landscape" cellComments="atEnd" r:id="rId4"/>
    </customSheetView>
    <customSheetView guid="{5B0973C1-612D-4EF0-8403-D5E17CCF2862}" scale="90" topLeftCell="A37">
      <selection activeCell="M44" sqref="M44"/>
      <pageMargins left="0.47" right="0.3" top="0.75" bottom="0.75" header="0.3" footer="0.3"/>
      <pageSetup paperSize="9" scale="80" orientation="landscape" cellComments="atEnd" r:id="rId5"/>
    </customSheetView>
    <customSheetView guid="{81E9E895-8097-47A0-8CEF-38F337CB42F5}" scale="90" topLeftCell="A37">
      <selection activeCell="M44" sqref="M44"/>
      <pageMargins left="0.47" right="0.3" top="0.75" bottom="0.75" header="0.3" footer="0.3"/>
      <pageSetup paperSize="9" scale="80" orientation="landscape" cellComments="atEnd" r:id="rId6"/>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7"/>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8"/>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9"/>
    </customSheetView>
    <customSheetView guid="{D3FE92BD-39BB-4D6C-950E-40B1D101AEA4}">
      <pane xSplit="1" ySplit="7" topLeftCell="B29" activePane="bottomRight" state="frozen"/>
      <selection pane="bottomRight" activeCell="M59" sqref="M59"/>
      <pageMargins left="0.47" right="0.3" top="0.75" bottom="0.75" header="0.3" footer="0.3"/>
      <pageSetup paperSize="9" scale="80" orientation="landscape" cellComments="atEnd" r:id="rId10"/>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1"/>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zoomScaleNormal="100" workbookViewId="0">
      <pane xSplit="1" ySplit="6" topLeftCell="B15" activePane="bottomRight" state="frozen"/>
      <selection pane="topRight" activeCell="B1" sqref="B1"/>
      <selection pane="bottomLeft" activeCell="A7" sqref="A7"/>
      <selection pane="bottomRight" activeCell="A45" sqref="A45:XFD45"/>
    </sheetView>
  </sheetViews>
  <sheetFormatPr defaultColWidth="9.109375" defaultRowHeight="13.2"/>
  <cols>
    <col min="1" max="1" width="12.109375" style="5" customWidth="1"/>
    <col min="2" max="13" width="12.6640625" style="5" customWidth="1"/>
    <col min="14" max="16384" width="9.109375" style="5"/>
  </cols>
  <sheetData>
    <row r="1" spans="1:13" s="80" customFormat="1">
      <c r="A1" s="409" t="s">
        <v>309</v>
      </c>
      <c r="B1" s="409"/>
      <c r="C1" s="409"/>
      <c r="D1" s="409"/>
      <c r="E1" s="409"/>
      <c r="F1" s="409"/>
      <c r="G1" s="409"/>
      <c r="H1" s="409"/>
      <c r="I1" s="409"/>
      <c r="J1" s="409"/>
      <c r="K1" s="409"/>
      <c r="L1" s="409"/>
      <c r="M1" s="409"/>
    </row>
    <row r="2" spans="1:13" s="80" customFormat="1">
      <c r="A2" s="409" t="s">
        <v>36</v>
      </c>
      <c r="B2" s="409"/>
      <c r="C2" s="409"/>
      <c r="D2" s="409"/>
      <c r="E2" s="409"/>
      <c r="F2" s="409"/>
      <c r="G2" s="409"/>
      <c r="H2" s="409"/>
      <c r="I2" s="409"/>
      <c r="J2" s="409"/>
      <c r="K2" s="409"/>
      <c r="L2" s="409"/>
      <c r="M2" s="409"/>
    </row>
    <row r="3" spans="1:13" s="80" customFormat="1">
      <c r="A3" s="409" t="s">
        <v>529</v>
      </c>
      <c r="B3" s="409"/>
      <c r="C3" s="409"/>
      <c r="D3" s="409"/>
      <c r="E3" s="409"/>
      <c r="F3" s="409"/>
      <c r="G3" s="409"/>
      <c r="H3" s="409"/>
      <c r="I3" s="409"/>
      <c r="J3" s="409"/>
      <c r="K3" s="409"/>
      <c r="L3" s="409"/>
      <c r="M3" s="409"/>
    </row>
    <row r="4" spans="1:13">
      <c r="A4" s="25"/>
      <c r="B4" s="25"/>
      <c r="C4" s="25"/>
      <c r="D4" s="25"/>
      <c r="E4" s="25"/>
      <c r="F4" s="25"/>
      <c r="G4" s="25"/>
      <c r="H4" s="25"/>
      <c r="I4" s="25"/>
      <c r="J4" s="25"/>
      <c r="K4" s="25"/>
      <c r="L4" s="25"/>
      <c r="M4" s="25"/>
    </row>
    <row r="5" spans="1:13" ht="21.75" customHeight="1">
      <c r="A5" s="406" t="s">
        <v>422</v>
      </c>
      <c r="B5" s="410" t="s">
        <v>0</v>
      </c>
      <c r="C5" s="410"/>
      <c r="D5" s="410"/>
      <c r="E5" s="410"/>
      <c r="F5" s="410"/>
      <c r="G5" s="410"/>
      <c r="H5" s="410"/>
      <c r="I5" s="410" t="s">
        <v>1</v>
      </c>
      <c r="J5" s="410"/>
      <c r="K5" s="410"/>
      <c r="L5" s="410"/>
      <c r="M5" s="410"/>
    </row>
    <row r="6" spans="1:13" ht="42.75" customHeight="1">
      <c r="A6" s="408"/>
      <c r="B6" s="165" t="s">
        <v>357</v>
      </c>
      <c r="C6" s="165" t="s">
        <v>31</v>
      </c>
      <c r="D6" s="165" t="s">
        <v>358</v>
      </c>
      <c r="E6" s="165" t="s">
        <v>29</v>
      </c>
      <c r="F6" s="165" t="s">
        <v>32</v>
      </c>
      <c r="G6" s="165" t="s">
        <v>23</v>
      </c>
      <c r="H6" s="165" t="s">
        <v>2</v>
      </c>
      <c r="I6" s="165" t="s">
        <v>33</v>
      </c>
      <c r="J6" s="165" t="s">
        <v>34</v>
      </c>
      <c r="K6" s="165" t="s">
        <v>35</v>
      </c>
      <c r="L6" s="165" t="s">
        <v>30</v>
      </c>
      <c r="M6" s="165" t="s">
        <v>2</v>
      </c>
    </row>
    <row r="7" spans="1:13" ht="15.6" customHeight="1">
      <c r="A7" s="22">
        <v>1993</v>
      </c>
      <c r="B7" s="91">
        <v>8.5</v>
      </c>
      <c r="C7" s="85">
        <v>154.9</v>
      </c>
      <c r="D7" s="88">
        <v>7.5</v>
      </c>
      <c r="E7" s="88">
        <v>34.6</v>
      </c>
      <c r="F7" s="85">
        <v>61.3</v>
      </c>
      <c r="G7" s="88">
        <v>6.6</v>
      </c>
      <c r="H7" s="85">
        <v>273.39999999999998</v>
      </c>
      <c r="I7" s="85">
        <v>152.5</v>
      </c>
      <c r="J7" s="88">
        <v>56.1</v>
      </c>
      <c r="K7" s="88">
        <v>9.1</v>
      </c>
      <c r="L7" s="13">
        <v>7.7</v>
      </c>
      <c r="M7" s="85">
        <v>225.4</v>
      </c>
    </row>
    <row r="8" spans="1:13" ht="15.6" customHeight="1">
      <c r="A8" s="14">
        <v>1994</v>
      </c>
      <c r="B8" s="90">
        <v>6.4</v>
      </c>
      <c r="C8" s="84">
        <v>168.1</v>
      </c>
      <c r="D8" s="87">
        <v>6.1</v>
      </c>
      <c r="E8" s="87">
        <v>137.1</v>
      </c>
      <c r="F8" s="84">
        <v>122.6</v>
      </c>
      <c r="G8" s="87">
        <v>27.5</v>
      </c>
      <c r="H8" s="84">
        <v>467.8</v>
      </c>
      <c r="I8" s="84">
        <v>312.89999999999998</v>
      </c>
      <c r="J8" s="87">
        <v>43.4</v>
      </c>
      <c r="K8" s="87">
        <v>15.9</v>
      </c>
      <c r="L8" s="16">
        <v>7.3</v>
      </c>
      <c r="M8" s="84">
        <v>379.5</v>
      </c>
    </row>
    <row r="9" spans="1:13" ht="15.6" customHeight="1">
      <c r="A9" s="14">
        <v>1995</v>
      </c>
      <c r="B9" s="90">
        <v>7.8114471435546875</v>
      </c>
      <c r="C9" s="84">
        <v>143.93292236328125</v>
      </c>
      <c r="D9" s="87">
        <v>5.12969970703125</v>
      </c>
      <c r="E9" s="87">
        <v>167.96488952636719</v>
      </c>
      <c r="F9" s="84">
        <v>158.60800170898437</v>
      </c>
      <c r="G9" s="87">
        <v>61.813770294189453</v>
      </c>
      <c r="H9" s="84">
        <v>545.2607421875</v>
      </c>
      <c r="I9" s="84">
        <v>414.84555053710937</v>
      </c>
      <c r="J9" s="87">
        <v>58.531700134277344</v>
      </c>
      <c r="K9" s="87">
        <v>23.099817276000977</v>
      </c>
      <c r="L9" s="16">
        <v>0</v>
      </c>
      <c r="M9" s="84">
        <v>496.47705078125</v>
      </c>
    </row>
    <row r="10" spans="1:13" ht="15.6" customHeight="1">
      <c r="A10" s="14">
        <v>1996</v>
      </c>
      <c r="B10" s="90">
        <v>8.4576387405395508</v>
      </c>
      <c r="C10" s="84">
        <v>189.71893310546875</v>
      </c>
      <c r="D10" s="87">
        <v>4.4567680358886719</v>
      </c>
      <c r="E10" s="87">
        <v>292.19219970703125</v>
      </c>
      <c r="F10" s="84">
        <v>193.13558959960937</v>
      </c>
      <c r="G10" s="87">
        <v>76.366363525390625</v>
      </c>
      <c r="H10" s="84">
        <v>764.3275146484375</v>
      </c>
      <c r="I10" s="84">
        <v>496.2113037109375</v>
      </c>
      <c r="J10" s="87">
        <v>72.824455261230469</v>
      </c>
      <c r="K10" s="87">
        <v>112.16414642333984</v>
      </c>
      <c r="L10" s="16">
        <v>0</v>
      </c>
      <c r="M10" s="84">
        <v>681.19989013671875</v>
      </c>
    </row>
    <row r="11" spans="1:13" ht="15.6" customHeight="1">
      <c r="A11" s="14">
        <v>1997</v>
      </c>
      <c r="B11" s="90">
        <v>8.0454635620117188</v>
      </c>
      <c r="C11" s="84">
        <v>144.77574157714844</v>
      </c>
      <c r="D11" s="87">
        <v>5.2128920555114746</v>
      </c>
      <c r="E11" s="87">
        <v>365.00942993164063</v>
      </c>
      <c r="F11" s="84">
        <v>288.30392456054687</v>
      </c>
      <c r="G11" s="87">
        <v>103.59082794189453</v>
      </c>
      <c r="H11" s="84">
        <v>914.93829345703125</v>
      </c>
      <c r="I11" s="84">
        <v>549.284423828125</v>
      </c>
      <c r="J11" s="87">
        <v>125.17998504638672</v>
      </c>
      <c r="K11" s="87">
        <v>220.780517578125</v>
      </c>
      <c r="L11" s="16">
        <v>0</v>
      </c>
      <c r="M11" s="84">
        <v>895.24493408203125</v>
      </c>
    </row>
    <row r="12" spans="1:13" ht="15.6" customHeight="1">
      <c r="A12" s="14">
        <v>1998</v>
      </c>
      <c r="B12" s="90">
        <v>10.9071044921875</v>
      </c>
      <c r="C12" s="84">
        <v>174.86759948730469</v>
      </c>
      <c r="D12" s="87">
        <v>5.1040220260620117</v>
      </c>
      <c r="E12" s="87">
        <v>326.02911376953125</v>
      </c>
      <c r="F12" s="84">
        <v>341.89358520507812</v>
      </c>
      <c r="G12" s="87">
        <v>51.236946105957031</v>
      </c>
      <c r="H12" s="84">
        <v>910.03839111328125</v>
      </c>
      <c r="I12" s="84">
        <v>654.50518798828125</v>
      </c>
      <c r="J12" s="87">
        <v>109.59713745117187</v>
      </c>
      <c r="K12" s="87">
        <v>165.04231262207031</v>
      </c>
      <c r="L12" s="16">
        <v>0</v>
      </c>
      <c r="M12" s="84">
        <v>929.1446533203125</v>
      </c>
    </row>
    <row r="13" spans="1:13" ht="15.6" customHeight="1">
      <c r="A13" s="14">
        <v>1999</v>
      </c>
      <c r="B13" s="90">
        <v>15.570613861083984</v>
      </c>
      <c r="C13" s="84">
        <v>245.77159118652344</v>
      </c>
      <c r="D13" s="87">
        <v>5.2993183135986328</v>
      </c>
      <c r="E13" s="87">
        <v>349.7784423828125</v>
      </c>
      <c r="F13" s="84">
        <v>442.64743041992187</v>
      </c>
      <c r="G13" s="87">
        <v>20.634750366210937</v>
      </c>
      <c r="H13" s="84">
        <v>1079.7021484375</v>
      </c>
      <c r="I13" s="84">
        <v>687.80230712890625</v>
      </c>
      <c r="J13" s="87">
        <v>209.72918701171875</v>
      </c>
      <c r="K13" s="87">
        <v>176.43608093261719</v>
      </c>
      <c r="L13" s="16">
        <v>0</v>
      </c>
      <c r="M13" s="84">
        <v>1073.967529296875</v>
      </c>
    </row>
    <row r="14" spans="1:13" ht="15.6" customHeight="1">
      <c r="A14" s="14">
        <v>2000</v>
      </c>
      <c r="B14" s="90">
        <v>13.251918792724609</v>
      </c>
      <c r="C14" s="84">
        <v>330.35983276367187</v>
      </c>
      <c r="D14" s="87">
        <v>7.7631115913391113</v>
      </c>
      <c r="E14" s="87">
        <v>315.333251953125</v>
      </c>
      <c r="F14" s="84">
        <v>511.04574584960937</v>
      </c>
      <c r="G14" s="87">
        <v>36.471675872802734</v>
      </c>
      <c r="H14" s="84">
        <v>1214.2255859375</v>
      </c>
      <c r="I14" s="84">
        <v>866.950439453125</v>
      </c>
      <c r="J14" s="87">
        <v>204.8367919921875</v>
      </c>
      <c r="K14" s="87">
        <v>158.67352294921875</v>
      </c>
      <c r="L14" s="16">
        <v>0</v>
      </c>
      <c r="M14" s="84">
        <v>1230.4608154296875</v>
      </c>
    </row>
    <row r="15" spans="1:13" ht="15.6" customHeight="1">
      <c r="A15" s="14">
        <v>2001</v>
      </c>
      <c r="B15" s="90">
        <v>10.952159881591797</v>
      </c>
      <c r="C15" s="84">
        <v>410.59259033203125</v>
      </c>
      <c r="D15" s="87">
        <v>5.6458511352539062</v>
      </c>
      <c r="E15" s="87">
        <v>277.01699829101563</v>
      </c>
      <c r="F15" s="84">
        <v>711.96380615234375</v>
      </c>
      <c r="G15" s="87">
        <v>64.357490539550781</v>
      </c>
      <c r="H15" s="84">
        <v>1480.5289306640625</v>
      </c>
      <c r="I15" s="84">
        <v>854.697509765625</v>
      </c>
      <c r="J15" s="87">
        <v>382.97402954101562</v>
      </c>
      <c r="K15" s="87">
        <v>318.353515625</v>
      </c>
      <c r="L15" s="16">
        <v>0</v>
      </c>
      <c r="M15" s="84">
        <v>1556.0250244140625</v>
      </c>
    </row>
    <row r="16" spans="1:13" ht="15.6" customHeight="1">
      <c r="A16" s="14">
        <v>2002</v>
      </c>
      <c r="B16" s="90">
        <v>11.075687408447266</v>
      </c>
      <c r="C16" s="84">
        <v>414.0831298828125</v>
      </c>
      <c r="D16" s="87">
        <v>5.2340612411499023</v>
      </c>
      <c r="E16" s="87">
        <v>267.90042114257812</v>
      </c>
      <c r="F16" s="84">
        <v>758.67828369140625</v>
      </c>
      <c r="G16" s="87">
        <v>118.03136444091797</v>
      </c>
      <c r="H16" s="84">
        <v>1575.0029296875</v>
      </c>
      <c r="I16" s="84">
        <v>987.13348388671875</v>
      </c>
      <c r="J16" s="87">
        <v>369.64816284179687</v>
      </c>
      <c r="K16" s="87">
        <v>351.25732421875</v>
      </c>
      <c r="L16" s="16">
        <v>0</v>
      </c>
      <c r="M16" s="84">
        <v>1708.0389404296875</v>
      </c>
    </row>
    <row r="17" spans="1:13" ht="15.6" customHeight="1">
      <c r="A17" s="14">
        <v>2003</v>
      </c>
      <c r="B17" s="90">
        <v>11.577778816223145</v>
      </c>
      <c r="C17" s="84">
        <v>500.5372314453125</v>
      </c>
      <c r="D17" s="87">
        <v>24.274272918701172</v>
      </c>
      <c r="E17" s="87">
        <v>300.75042724609375</v>
      </c>
      <c r="F17" s="84">
        <v>460.27468872070312</v>
      </c>
      <c r="G17" s="87">
        <v>286.453369140625</v>
      </c>
      <c r="H17" s="84">
        <v>1583.8677978515625</v>
      </c>
      <c r="I17" s="84">
        <v>976.377685546875</v>
      </c>
      <c r="J17" s="87">
        <v>492.4625244140625</v>
      </c>
      <c r="K17" s="87">
        <v>411.44375610351562</v>
      </c>
      <c r="L17" s="16">
        <v>0</v>
      </c>
      <c r="M17" s="84">
        <v>1880.283935546875</v>
      </c>
    </row>
    <row r="18" spans="1:13" ht="15.6" customHeight="1">
      <c r="A18" s="14">
        <v>2004</v>
      </c>
      <c r="B18" s="90">
        <v>13.380030632019043</v>
      </c>
      <c r="C18" s="84">
        <v>539.85577392578125</v>
      </c>
      <c r="D18" s="87">
        <v>21.610189437866211</v>
      </c>
      <c r="E18" s="87">
        <v>451.45242309570312</v>
      </c>
      <c r="F18" s="84">
        <v>917.25091552734375</v>
      </c>
      <c r="G18" s="87">
        <v>318.90866088867187</v>
      </c>
      <c r="H18" s="84">
        <v>2262.4580078125</v>
      </c>
      <c r="I18" s="84">
        <v>1265.378662109375</v>
      </c>
      <c r="J18" s="87">
        <v>362.65728759765625</v>
      </c>
      <c r="K18" s="87">
        <v>652.76263427734375</v>
      </c>
      <c r="L18" s="16">
        <v>0</v>
      </c>
      <c r="M18" s="84">
        <v>2280.798583984375</v>
      </c>
    </row>
    <row r="19" spans="1:13" ht="15.6" customHeight="1">
      <c r="A19" s="14">
        <v>2005</v>
      </c>
      <c r="B19" s="90">
        <v>12.306580543518066</v>
      </c>
      <c r="C19" s="84">
        <v>538.15704345703125</v>
      </c>
      <c r="D19" s="87">
        <v>24.972135543823242</v>
      </c>
      <c r="E19" s="87">
        <v>376.99896240234375</v>
      </c>
      <c r="F19" s="84">
        <v>1089.6007080078125</v>
      </c>
      <c r="G19" s="87">
        <v>456.31243896484375</v>
      </c>
      <c r="H19" s="84">
        <v>2498.347900390625</v>
      </c>
      <c r="I19" s="84">
        <v>1296.8018798828125</v>
      </c>
      <c r="J19" s="87">
        <v>448.83575439453125</v>
      </c>
      <c r="K19" s="87">
        <v>904.845458984375</v>
      </c>
      <c r="L19" s="16">
        <v>0</v>
      </c>
      <c r="M19" s="84">
        <v>2650.483154296875</v>
      </c>
    </row>
    <row r="20" spans="1:13" ht="15.6" customHeight="1">
      <c r="A20" s="14">
        <v>2006</v>
      </c>
      <c r="B20" s="90">
        <v>14.434664726257324</v>
      </c>
      <c r="C20" s="84">
        <v>962.38311767578125</v>
      </c>
      <c r="D20" s="87">
        <v>18.442289352416992</v>
      </c>
      <c r="E20" s="87">
        <v>425.76626586914062</v>
      </c>
      <c r="F20" s="84">
        <v>1224.928955078125</v>
      </c>
      <c r="G20" s="87">
        <v>328.12850952148437</v>
      </c>
      <c r="H20" s="84">
        <v>2974.083984375</v>
      </c>
      <c r="I20" s="84">
        <v>1798.512451171875</v>
      </c>
      <c r="J20" s="87">
        <v>258.11962890625</v>
      </c>
      <c r="K20" s="87">
        <v>960.8756103515625</v>
      </c>
      <c r="L20" s="16">
        <v>0</v>
      </c>
      <c r="M20" s="84">
        <v>3017.507568359375</v>
      </c>
    </row>
    <row r="21" spans="1:13" ht="15.6" customHeight="1">
      <c r="A21" s="14">
        <v>2007</v>
      </c>
      <c r="B21" s="90">
        <v>13.878233909606934</v>
      </c>
      <c r="C21" s="84">
        <v>857.5284423828125</v>
      </c>
      <c r="D21" s="87">
        <v>19.801782608032227</v>
      </c>
      <c r="E21" s="87">
        <v>491.89068603515625</v>
      </c>
      <c r="F21" s="84">
        <v>1367.9071044921875</v>
      </c>
      <c r="G21" s="87">
        <v>320.18826293945312</v>
      </c>
      <c r="H21" s="84">
        <v>3071.1943359375</v>
      </c>
      <c r="I21" s="84">
        <v>2025.9083251953125</v>
      </c>
      <c r="J21" s="87">
        <v>508.4683837890625</v>
      </c>
      <c r="K21" s="87">
        <v>717.5062255859375</v>
      </c>
      <c r="L21" s="16">
        <v>0</v>
      </c>
      <c r="M21" s="84">
        <v>3251.8828125</v>
      </c>
    </row>
    <row r="22" spans="1:13" ht="15.6" customHeight="1">
      <c r="A22" s="14">
        <v>2008</v>
      </c>
      <c r="B22" s="90">
        <v>18.908788681030273</v>
      </c>
      <c r="C22" s="84">
        <v>1161.9168701171875</v>
      </c>
      <c r="D22" s="87">
        <v>29.135082244873047</v>
      </c>
      <c r="E22" s="87">
        <v>503.1295166015625</v>
      </c>
      <c r="F22" s="84">
        <v>1680.76123046875</v>
      </c>
      <c r="G22" s="87">
        <v>369.51336669921875</v>
      </c>
      <c r="H22" s="84">
        <v>3763.36474609375</v>
      </c>
      <c r="I22" s="84">
        <v>2678.32763671875</v>
      </c>
      <c r="J22" s="87">
        <v>431.72402954101562</v>
      </c>
      <c r="K22" s="87">
        <v>643.8677978515625</v>
      </c>
      <c r="L22" s="16">
        <v>0</v>
      </c>
      <c r="M22" s="84">
        <v>3753.91943359375</v>
      </c>
    </row>
    <row r="23" spans="1:13" ht="15.6" customHeight="1">
      <c r="A23" s="14">
        <v>2009</v>
      </c>
      <c r="B23" s="90">
        <v>20.926164627075195</v>
      </c>
      <c r="C23" s="84">
        <v>1635.374755859375</v>
      </c>
      <c r="D23" s="87">
        <v>6.4531097412109375</v>
      </c>
      <c r="E23" s="87">
        <v>620.921630859375</v>
      </c>
      <c r="F23" s="84">
        <v>1667.713134765625</v>
      </c>
      <c r="G23" s="87">
        <v>769.3638916015625</v>
      </c>
      <c r="H23" s="84">
        <v>4720.75244140625</v>
      </c>
      <c r="I23" s="84">
        <v>3735.814697265625</v>
      </c>
      <c r="J23" s="87">
        <v>256.00244140625</v>
      </c>
      <c r="K23" s="87">
        <v>620.32574462890625</v>
      </c>
      <c r="L23" s="16">
        <v>0</v>
      </c>
      <c r="M23" s="84">
        <v>4612.14306640625</v>
      </c>
    </row>
    <row r="24" spans="1:13" ht="15.6" customHeight="1">
      <c r="A24" s="14">
        <v>2010</v>
      </c>
      <c r="B24" s="90">
        <v>24.785974502563477</v>
      </c>
      <c r="C24" s="84">
        <v>1252.4166259765625</v>
      </c>
      <c r="D24" s="87">
        <v>4.2129368782043457</v>
      </c>
      <c r="E24" s="87">
        <v>524.01678466796875</v>
      </c>
      <c r="F24" s="84">
        <v>1359.711181640625</v>
      </c>
      <c r="G24" s="87">
        <v>755.55267333984375</v>
      </c>
      <c r="H24" s="84">
        <v>3920.696044921875</v>
      </c>
      <c r="I24" s="84">
        <v>3069.817138671875</v>
      </c>
      <c r="J24" s="87">
        <v>162.85844421386719</v>
      </c>
      <c r="K24" s="87">
        <v>549.7291259765625</v>
      </c>
      <c r="L24" s="16">
        <v>0</v>
      </c>
      <c r="M24" s="84">
        <v>3782.404541015625</v>
      </c>
    </row>
    <row r="25" spans="1:13" ht="15.6" customHeight="1">
      <c r="A25" s="14">
        <v>2011</v>
      </c>
      <c r="B25" s="90">
        <v>25.186370849609375</v>
      </c>
      <c r="C25" s="84">
        <v>1377.23291015625</v>
      </c>
      <c r="D25" s="87">
        <v>6.7645454406738281</v>
      </c>
      <c r="E25" s="87">
        <v>729.18341064453125</v>
      </c>
      <c r="F25" s="84">
        <v>1327.2164306640625</v>
      </c>
      <c r="G25" s="87">
        <v>697.92987060546875</v>
      </c>
      <c r="H25" s="84">
        <v>4163.513671875</v>
      </c>
      <c r="I25" s="84">
        <v>3187.03759765625</v>
      </c>
      <c r="J25" s="87">
        <v>152.70295715332031</v>
      </c>
      <c r="K25" s="87">
        <v>580.4459228515625</v>
      </c>
      <c r="L25" s="16">
        <v>0</v>
      </c>
      <c r="M25" s="84">
        <v>3920.1865234375</v>
      </c>
    </row>
    <row r="26" spans="1:13" ht="15.6" customHeight="1">
      <c r="A26" s="14">
        <v>2012</v>
      </c>
      <c r="B26" s="90">
        <v>30.864147186279297</v>
      </c>
      <c r="C26" s="84">
        <v>1267.105224609375</v>
      </c>
      <c r="D26" s="87">
        <v>4.5848517417907715</v>
      </c>
      <c r="E26" s="87">
        <v>1235.2303466796875</v>
      </c>
      <c r="F26" s="84">
        <v>1459.6650390625</v>
      </c>
      <c r="G26" s="87">
        <v>740.1650390625</v>
      </c>
      <c r="H26" s="84">
        <v>4737.61474609375</v>
      </c>
      <c r="I26" s="84">
        <v>3849.519287109375</v>
      </c>
      <c r="J26" s="87">
        <v>130.17669677734375</v>
      </c>
      <c r="K26" s="87">
        <v>445.02960205078125</v>
      </c>
      <c r="L26" s="16">
        <v>0</v>
      </c>
      <c r="M26" s="84">
        <v>4424.7255859375</v>
      </c>
    </row>
    <row r="27" spans="1:13" ht="15.6" customHeight="1">
      <c r="A27" s="14">
        <v>2013</v>
      </c>
      <c r="B27" s="90">
        <v>23.689212799072266</v>
      </c>
      <c r="C27" s="84">
        <v>1170.282958984375</v>
      </c>
      <c r="D27" s="87">
        <v>2.177370548248291</v>
      </c>
      <c r="E27" s="87">
        <v>1223.0296630859375</v>
      </c>
      <c r="F27" s="84">
        <v>1393.27734375</v>
      </c>
      <c r="G27" s="87">
        <v>674.6728515625</v>
      </c>
      <c r="H27" s="84">
        <v>4487.12939453125</v>
      </c>
      <c r="I27" s="84">
        <v>3564.18994140625</v>
      </c>
      <c r="J27" s="87">
        <v>146.98361206054687</v>
      </c>
      <c r="K27" s="87">
        <v>434.3427734375</v>
      </c>
      <c r="L27" s="16">
        <v>0</v>
      </c>
      <c r="M27" s="84">
        <v>4145.5166015625</v>
      </c>
    </row>
    <row r="28" spans="1:13" s="262" customFormat="1" ht="15.6" customHeight="1">
      <c r="A28" s="263">
        <v>2014</v>
      </c>
      <c r="B28" s="90">
        <v>26.431390762329102</v>
      </c>
      <c r="C28" s="84">
        <v>1032.8560791015625</v>
      </c>
      <c r="D28" s="87">
        <v>6.0026736259460449</v>
      </c>
      <c r="E28" s="87">
        <v>1293.739990234375</v>
      </c>
      <c r="F28" s="84">
        <v>1540.8841552734375</v>
      </c>
      <c r="G28" s="87">
        <v>689.3</v>
      </c>
      <c r="H28" s="84">
        <v>4589.2</v>
      </c>
      <c r="I28" s="84">
        <v>3488.114990234375</v>
      </c>
      <c r="J28" s="87">
        <v>172.48092651367187</v>
      </c>
      <c r="K28" s="87">
        <v>499.774169921875</v>
      </c>
      <c r="L28" s="16">
        <v>0</v>
      </c>
      <c r="M28" s="84">
        <v>4160.3701171875</v>
      </c>
    </row>
    <row r="29" spans="1:13" s="61" customFormat="1" ht="15.6" customHeight="1">
      <c r="A29" s="263">
        <v>2015</v>
      </c>
      <c r="B29" s="113">
        <v>28.069194793701172</v>
      </c>
      <c r="C29" s="264">
        <v>1231.445556640625</v>
      </c>
      <c r="D29" s="265">
        <v>0.87217271327972412</v>
      </c>
      <c r="E29" s="265">
        <v>1522.4219970703125</v>
      </c>
      <c r="F29" s="264">
        <v>1485.9051513671875</v>
      </c>
      <c r="G29" s="87">
        <v>656.4</v>
      </c>
      <c r="H29" s="84">
        <v>4925.1000000000004</v>
      </c>
      <c r="I29" s="264">
        <v>3714.79248046875</v>
      </c>
      <c r="J29" s="265">
        <v>196.90852355957031</v>
      </c>
      <c r="K29" s="265">
        <v>477.14248657226562</v>
      </c>
      <c r="L29" s="328">
        <v>0</v>
      </c>
      <c r="M29" s="264">
        <v>4388.84375</v>
      </c>
    </row>
    <row r="30" spans="1:13" s="61" customFormat="1" ht="15.6" customHeight="1">
      <c r="A30" s="384">
        <v>2016</v>
      </c>
      <c r="B30" s="113">
        <v>19.39668</v>
      </c>
      <c r="C30" s="264">
        <v>1375.154</v>
      </c>
      <c r="D30" s="265">
        <v>2.9832489999999998</v>
      </c>
      <c r="E30" s="265">
        <v>1602.56</v>
      </c>
      <c r="F30" s="264">
        <v>1492.7449999999999</v>
      </c>
      <c r="G30" s="87">
        <v>320.50839999999999</v>
      </c>
      <c r="H30" s="84">
        <v>4813.3469999999998</v>
      </c>
      <c r="I30" s="264">
        <v>3775.1950000000002</v>
      </c>
      <c r="J30" s="265">
        <v>153.25630000000001</v>
      </c>
      <c r="K30" s="265">
        <v>492.93680000000001</v>
      </c>
      <c r="L30" s="328">
        <v>0</v>
      </c>
      <c r="M30" s="264">
        <v>4421.3890000000001</v>
      </c>
    </row>
    <row r="31" spans="1:13" s="61" customFormat="1" ht="15.6" customHeight="1">
      <c r="A31" s="24">
        <v>2017</v>
      </c>
      <c r="B31" s="102">
        <v>23.166460000000001</v>
      </c>
      <c r="C31" s="100">
        <v>1112.9829999999999</v>
      </c>
      <c r="D31" s="101">
        <v>5.1869440000000004</v>
      </c>
      <c r="E31" s="101">
        <v>1862.78</v>
      </c>
      <c r="F31" s="100">
        <v>1640.9169999999999</v>
      </c>
      <c r="G31" s="89">
        <v>331.58330000000001</v>
      </c>
      <c r="H31" s="86">
        <v>4976.6170000000002</v>
      </c>
      <c r="I31" s="100">
        <v>3721.1280000000002</v>
      </c>
      <c r="J31" s="101">
        <v>171.77510000000001</v>
      </c>
      <c r="K31" s="101">
        <v>592.23869999999999</v>
      </c>
      <c r="L31" s="12">
        <v>0</v>
      </c>
      <c r="M31" s="100">
        <v>4485.1419999999998</v>
      </c>
    </row>
    <row r="32" spans="1:13" s="178" customFormat="1" ht="19.5" customHeight="1">
      <c r="A32" s="291" t="s">
        <v>352</v>
      </c>
      <c r="B32" s="175"/>
      <c r="C32" s="175"/>
      <c r="D32" s="176"/>
      <c r="E32" s="176"/>
      <c r="F32" s="176"/>
      <c r="G32" s="176"/>
      <c r="H32" s="176"/>
      <c r="I32" s="176"/>
      <c r="J32" s="176"/>
      <c r="K32" s="176"/>
      <c r="L32" s="176"/>
      <c r="M32" s="176"/>
    </row>
    <row r="33" spans="1:31" ht="14.4">
      <c r="A33" s="291"/>
      <c r="B33"/>
      <c r="C33"/>
      <c r="D33"/>
      <c r="E33"/>
      <c r="F33"/>
      <c r="G33"/>
      <c r="H33"/>
      <c r="I33"/>
      <c r="J33"/>
      <c r="K33"/>
      <c r="L33"/>
      <c r="M33"/>
      <c r="N33"/>
      <c r="O33" s="8"/>
      <c r="P33" s="8"/>
      <c r="Q33" s="8"/>
      <c r="R33" s="8"/>
      <c r="S33" s="8"/>
    </row>
    <row r="34" spans="1:31" customFormat="1" ht="14.4"/>
    <row r="35" spans="1:31" customFormat="1" ht="14.4"/>
    <row r="36" spans="1:31" customFormat="1" ht="14.4"/>
    <row r="37" spans="1:31" customFormat="1" ht="14.4"/>
    <row r="38" spans="1:31" customFormat="1" ht="14.4"/>
    <row r="39" spans="1:31" customFormat="1" ht="14.4"/>
    <row r="40" spans="1:31" customFormat="1" ht="14.4"/>
    <row r="41" spans="1:31" customFormat="1" ht="14.4"/>
    <row r="42" spans="1:31" ht="14.4">
      <c r="A42" s="282"/>
      <c r="B42"/>
      <c r="C42"/>
      <c r="D42"/>
      <c r="E42"/>
      <c r="F42"/>
      <c r="G42"/>
      <c r="H42"/>
      <c r="I42"/>
      <c r="J42"/>
      <c r="K42"/>
      <c r="L42"/>
      <c r="M42"/>
      <c r="N42"/>
      <c r="O42"/>
      <c r="P42" s="282"/>
      <c r="Q42" s="282"/>
      <c r="R42" s="282"/>
      <c r="S42" s="282"/>
      <c r="T42" s="284"/>
      <c r="U42" s="284"/>
      <c r="V42" s="284"/>
      <c r="W42" s="284"/>
      <c r="X42" s="284"/>
      <c r="Y42" s="284"/>
      <c r="Z42" s="284"/>
      <c r="AA42" s="284"/>
      <c r="AB42" s="284"/>
      <c r="AC42" s="284"/>
      <c r="AD42" s="284"/>
      <c r="AE42" s="284"/>
    </row>
    <row r="43" spans="1:31" ht="14.4">
      <c r="A43" s="282"/>
      <c r="B43"/>
      <c r="C43"/>
      <c r="D43"/>
      <c r="E43"/>
      <c r="F43"/>
      <c r="G43"/>
      <c r="H43"/>
      <c r="I43"/>
      <c r="J43"/>
      <c r="K43"/>
      <c r="L43"/>
      <c r="M43"/>
      <c r="N43"/>
      <c r="O43"/>
      <c r="P43" s="282"/>
      <c r="Q43" s="282"/>
      <c r="R43" s="282"/>
      <c r="S43" s="282"/>
      <c r="T43" s="284"/>
      <c r="U43" s="284"/>
      <c r="V43" s="284"/>
      <c r="W43" s="284"/>
      <c r="X43" s="284"/>
      <c r="Y43" s="284"/>
      <c r="Z43" s="284"/>
      <c r="AA43" s="284"/>
      <c r="AB43" s="284"/>
      <c r="AC43" s="284"/>
      <c r="AD43" s="284"/>
      <c r="AE43" s="284"/>
    </row>
    <row r="44" spans="1:31" ht="14.4">
      <c r="A44" s="282"/>
      <c r="B44"/>
      <c r="C44"/>
      <c r="D44"/>
      <c r="E44"/>
      <c r="F44"/>
      <c r="G44"/>
      <c r="H44"/>
      <c r="I44"/>
      <c r="J44"/>
      <c r="K44"/>
      <c r="L44"/>
      <c r="M44"/>
      <c r="N44"/>
      <c r="O44"/>
      <c r="P44" s="282"/>
      <c r="Q44" s="282"/>
      <c r="R44" s="282"/>
      <c r="S44" s="282"/>
      <c r="T44" s="284"/>
      <c r="U44" s="284"/>
      <c r="V44" s="284"/>
      <c r="W44" s="284"/>
      <c r="X44" s="284"/>
      <c r="Y44" s="284"/>
      <c r="Z44" s="284"/>
      <c r="AA44" s="284"/>
      <c r="AB44" s="284"/>
      <c r="AC44" s="284"/>
      <c r="AD44" s="284"/>
      <c r="AE44" s="284"/>
    </row>
    <row r="45" spans="1:31" ht="14.4">
      <c r="A45" s="282"/>
      <c r="B45"/>
      <c r="C45"/>
      <c r="D45"/>
      <c r="E45"/>
      <c r="F45"/>
      <c r="G45"/>
      <c r="H45"/>
      <c r="I45"/>
      <c r="J45"/>
      <c r="K45"/>
      <c r="L45"/>
      <c r="M45"/>
      <c r="N45"/>
      <c r="O45"/>
      <c r="P45" s="282"/>
      <c r="Q45" s="282"/>
      <c r="R45" s="282"/>
      <c r="S45" s="282"/>
      <c r="T45" s="284"/>
      <c r="U45" s="284"/>
      <c r="V45" s="284"/>
      <c r="W45" s="284"/>
      <c r="X45" s="284"/>
      <c r="Y45" s="284"/>
      <c r="Z45" s="284"/>
      <c r="AA45" s="284"/>
      <c r="AB45" s="284"/>
      <c r="AC45" s="284"/>
      <c r="AD45" s="284"/>
      <c r="AE45" s="284"/>
    </row>
    <row r="46" spans="1:31" ht="14.4">
      <c r="A46" s="8"/>
      <c r="B46"/>
      <c r="C46"/>
      <c r="D46"/>
      <c r="E46"/>
      <c r="F46"/>
      <c r="G46"/>
      <c r="H46"/>
      <c r="I46"/>
      <c r="J46"/>
      <c r="K46"/>
      <c r="L46"/>
      <c r="M46"/>
      <c r="N46"/>
      <c r="O46"/>
      <c r="P46" s="8"/>
      <c r="Q46" s="8"/>
      <c r="R46" s="8"/>
      <c r="S46" s="8"/>
    </row>
    <row r="47" spans="1:31">
      <c r="A47" s="8"/>
      <c r="B47" s="285"/>
      <c r="C47" s="285"/>
      <c r="D47" s="285"/>
      <c r="E47" s="285"/>
      <c r="F47" s="285"/>
      <c r="G47" s="285"/>
      <c r="H47" s="285"/>
      <c r="I47" s="285"/>
      <c r="J47" s="285"/>
      <c r="K47" s="285"/>
      <c r="L47" s="285"/>
      <c r="M47" s="285"/>
      <c r="N47" s="8"/>
      <c r="O47" s="8"/>
      <c r="P47" s="8"/>
      <c r="Q47" s="8"/>
      <c r="R47" s="8"/>
      <c r="S47" s="8"/>
    </row>
    <row r="48" spans="1:31">
      <c r="A48" s="8"/>
      <c r="B48" s="285"/>
      <c r="C48" s="285"/>
      <c r="D48" s="285"/>
      <c r="E48" s="285"/>
      <c r="F48" s="285"/>
      <c r="G48" s="285"/>
      <c r="H48" s="285"/>
      <c r="I48" s="285"/>
      <c r="J48" s="285"/>
      <c r="K48" s="285"/>
      <c r="L48" s="285"/>
      <c r="M48" s="285"/>
      <c r="N48" s="8"/>
      <c r="O48" s="8"/>
      <c r="P48" s="8"/>
      <c r="Q48" s="8"/>
      <c r="R48" s="8"/>
      <c r="S48" s="8"/>
    </row>
    <row r="49" spans="1:19">
      <c r="A49" s="8"/>
      <c r="B49" s="285"/>
      <c r="C49" s="285"/>
      <c r="D49" s="285"/>
      <c r="E49" s="285"/>
      <c r="F49" s="285"/>
      <c r="G49" s="285"/>
      <c r="H49" s="285"/>
      <c r="I49" s="285"/>
      <c r="J49" s="285"/>
      <c r="K49" s="285"/>
      <c r="L49" s="285"/>
      <c r="M49" s="285"/>
      <c r="N49" s="8"/>
      <c r="O49" s="8"/>
      <c r="P49" s="8"/>
      <c r="Q49" s="8"/>
      <c r="R49" s="8"/>
      <c r="S49" s="8"/>
    </row>
    <row r="50" spans="1:19">
      <c r="A50" s="8"/>
      <c r="B50" s="285"/>
      <c r="C50" s="285"/>
      <c r="D50" s="285"/>
      <c r="E50" s="285"/>
      <c r="F50" s="285"/>
      <c r="G50" s="285"/>
      <c r="H50" s="285"/>
      <c r="I50" s="285"/>
      <c r="J50" s="285"/>
      <c r="K50" s="285"/>
      <c r="L50" s="285"/>
      <c r="M50" s="285"/>
      <c r="N50" s="8"/>
      <c r="O50" s="8"/>
      <c r="P50" s="8"/>
      <c r="Q50" s="8"/>
      <c r="R50" s="8"/>
      <c r="S50" s="8"/>
    </row>
    <row r="51" spans="1:19">
      <c r="A51" s="8"/>
      <c r="B51" s="285"/>
      <c r="C51" s="285"/>
      <c r="D51" s="285"/>
      <c r="E51" s="285"/>
      <c r="F51" s="285"/>
      <c r="G51" s="285"/>
      <c r="H51" s="285"/>
      <c r="I51" s="285"/>
      <c r="J51" s="285"/>
      <c r="K51" s="285"/>
      <c r="L51" s="285"/>
      <c r="M51" s="285"/>
      <c r="N51" s="8"/>
      <c r="O51" s="8"/>
      <c r="P51" s="8"/>
      <c r="Q51" s="8"/>
      <c r="R51" s="8"/>
      <c r="S51" s="8"/>
    </row>
    <row r="52" spans="1:19">
      <c r="A52" s="8"/>
      <c r="B52" s="285"/>
      <c r="C52" s="285"/>
      <c r="D52" s="285"/>
      <c r="E52" s="285"/>
      <c r="F52" s="285"/>
      <c r="G52" s="285"/>
      <c r="H52" s="285"/>
      <c r="I52" s="285"/>
      <c r="J52" s="285"/>
      <c r="K52" s="285"/>
      <c r="L52" s="285"/>
      <c r="M52" s="285"/>
      <c r="N52" s="8"/>
      <c r="O52" s="8"/>
      <c r="P52" s="8"/>
      <c r="Q52" s="8"/>
      <c r="R52" s="8"/>
      <c r="S52" s="8"/>
    </row>
    <row r="53" spans="1:19">
      <c r="A53" s="8"/>
      <c r="B53" s="285"/>
      <c r="C53" s="285"/>
      <c r="D53" s="285"/>
      <c r="E53" s="285"/>
      <c r="F53" s="285"/>
      <c r="G53" s="285"/>
      <c r="H53" s="285"/>
      <c r="I53" s="285"/>
      <c r="J53" s="285"/>
      <c r="K53" s="285"/>
      <c r="L53" s="285"/>
      <c r="M53" s="285"/>
      <c r="N53" s="8"/>
      <c r="O53" s="8"/>
      <c r="P53" s="8"/>
      <c r="Q53" s="8"/>
      <c r="R53" s="8"/>
      <c r="S53" s="8"/>
    </row>
    <row r="54" spans="1:19">
      <c r="A54" s="8"/>
      <c r="B54" s="285"/>
      <c r="C54" s="285"/>
      <c r="D54" s="285"/>
      <c r="E54" s="285"/>
      <c r="F54" s="285"/>
      <c r="G54" s="285"/>
      <c r="H54" s="285"/>
      <c r="I54" s="285"/>
      <c r="J54" s="285"/>
      <c r="K54" s="285"/>
      <c r="L54" s="285"/>
      <c r="M54" s="285"/>
      <c r="N54" s="8"/>
      <c r="O54" s="8"/>
      <c r="P54" s="8"/>
      <c r="Q54" s="8"/>
      <c r="R54" s="8"/>
      <c r="S54" s="8"/>
    </row>
    <row r="55" spans="1:19">
      <c r="A55" s="8"/>
      <c r="B55" s="285"/>
      <c r="C55" s="285"/>
      <c r="D55" s="285"/>
      <c r="E55" s="285"/>
      <c r="F55" s="285"/>
      <c r="G55" s="285"/>
      <c r="H55" s="285"/>
      <c r="I55" s="285"/>
      <c r="J55" s="285"/>
      <c r="K55" s="285"/>
      <c r="L55" s="285"/>
      <c r="M55" s="285"/>
      <c r="N55" s="8"/>
      <c r="O55" s="8"/>
      <c r="P55" s="8"/>
      <c r="Q55" s="8"/>
      <c r="R55" s="8"/>
      <c r="S55" s="8"/>
    </row>
    <row r="56" spans="1:19">
      <c r="A56" s="8"/>
      <c r="B56" s="285"/>
      <c r="C56" s="285"/>
      <c r="D56" s="285"/>
      <c r="E56" s="285"/>
      <c r="F56" s="285"/>
      <c r="G56" s="285"/>
      <c r="H56" s="285"/>
      <c r="I56" s="285"/>
      <c r="J56" s="285"/>
      <c r="K56" s="285"/>
      <c r="L56" s="285"/>
      <c r="M56" s="285"/>
      <c r="N56" s="8"/>
      <c r="O56" s="8"/>
      <c r="P56" s="8"/>
      <c r="Q56" s="8"/>
      <c r="R56" s="8"/>
      <c r="S56" s="8"/>
    </row>
    <row r="57" spans="1:19">
      <c r="A57" s="8"/>
      <c r="B57" s="285"/>
      <c r="C57" s="285"/>
      <c r="D57" s="285"/>
      <c r="E57" s="285"/>
      <c r="F57" s="285"/>
      <c r="G57" s="285"/>
      <c r="H57" s="285"/>
      <c r="I57" s="285"/>
      <c r="J57" s="285"/>
      <c r="K57" s="285"/>
      <c r="L57" s="285"/>
      <c r="M57" s="285"/>
      <c r="N57" s="8"/>
      <c r="O57" s="8"/>
      <c r="P57" s="8"/>
      <c r="Q57" s="8"/>
      <c r="R57" s="8"/>
      <c r="S57" s="8"/>
    </row>
    <row r="58" spans="1:19">
      <c r="A58" s="8"/>
      <c r="B58" s="285"/>
      <c r="C58" s="285"/>
      <c r="D58" s="285"/>
      <c r="E58" s="285"/>
      <c r="F58" s="285"/>
      <c r="G58" s="285"/>
      <c r="H58" s="285"/>
      <c r="I58" s="285"/>
      <c r="J58" s="285"/>
      <c r="K58" s="285"/>
      <c r="L58" s="285"/>
      <c r="M58" s="285"/>
      <c r="N58" s="8"/>
      <c r="O58" s="8"/>
      <c r="P58" s="8"/>
      <c r="Q58" s="8"/>
      <c r="R58" s="8"/>
      <c r="S58" s="8"/>
    </row>
    <row r="59" spans="1:19">
      <c r="A59" s="8"/>
      <c r="B59" s="285"/>
      <c r="C59" s="285"/>
      <c r="D59" s="285"/>
      <c r="E59" s="285"/>
      <c r="F59" s="285"/>
      <c r="G59" s="285"/>
      <c r="H59" s="285"/>
      <c r="I59" s="285"/>
      <c r="J59" s="285"/>
      <c r="K59" s="285"/>
      <c r="L59" s="285"/>
      <c r="M59" s="285"/>
      <c r="N59" s="8"/>
      <c r="O59" s="8"/>
      <c r="P59" s="8"/>
      <c r="Q59" s="8"/>
      <c r="R59" s="8"/>
      <c r="S59" s="8"/>
    </row>
    <row r="60" spans="1:19">
      <c r="A60" s="8"/>
      <c r="B60" s="285"/>
      <c r="C60" s="285"/>
      <c r="D60" s="285"/>
      <c r="E60" s="285"/>
      <c r="F60" s="285"/>
      <c r="G60" s="285"/>
      <c r="H60" s="285"/>
      <c r="I60" s="285"/>
      <c r="J60" s="285"/>
      <c r="K60" s="285"/>
      <c r="L60" s="285"/>
      <c r="M60" s="285"/>
      <c r="N60" s="8"/>
      <c r="O60" s="8"/>
      <c r="P60" s="8"/>
      <c r="Q60" s="8"/>
      <c r="R60" s="8"/>
      <c r="S60" s="8"/>
    </row>
    <row r="61" spans="1:19">
      <c r="A61" s="8"/>
      <c r="B61" s="285"/>
      <c r="C61" s="285"/>
      <c r="D61" s="285"/>
      <c r="E61" s="285"/>
      <c r="F61" s="285"/>
      <c r="G61" s="285"/>
      <c r="H61" s="285"/>
      <c r="I61" s="285"/>
      <c r="J61" s="285"/>
      <c r="K61" s="285"/>
      <c r="L61" s="285"/>
      <c r="M61" s="285"/>
      <c r="N61" s="8"/>
      <c r="O61" s="8"/>
      <c r="P61" s="8"/>
      <c r="Q61" s="8"/>
      <c r="R61" s="8"/>
      <c r="S61" s="8"/>
    </row>
    <row r="62" spans="1:19">
      <c r="B62" s="285"/>
      <c r="C62" s="285"/>
      <c r="D62" s="285"/>
      <c r="E62" s="285"/>
      <c r="F62" s="285"/>
      <c r="G62" s="285"/>
      <c r="H62" s="285"/>
      <c r="I62" s="285"/>
      <c r="J62" s="285"/>
      <c r="K62" s="285"/>
      <c r="L62" s="285"/>
      <c r="M62" s="285"/>
      <c r="N62" s="8"/>
      <c r="O62" s="8"/>
      <c r="P62" s="8"/>
      <c r="Q62" s="8"/>
      <c r="R62" s="8"/>
      <c r="S62" s="8"/>
    </row>
    <row r="63" spans="1:19">
      <c r="B63" s="285"/>
      <c r="C63" s="285"/>
      <c r="D63" s="285"/>
      <c r="E63" s="285"/>
      <c r="F63" s="285"/>
      <c r="G63" s="285"/>
      <c r="H63" s="285"/>
      <c r="I63" s="285"/>
      <c r="J63" s="285"/>
      <c r="K63" s="285"/>
      <c r="L63" s="285"/>
      <c r="M63" s="285"/>
      <c r="N63" s="8"/>
      <c r="O63" s="8"/>
      <c r="P63" s="8"/>
      <c r="Q63" s="8"/>
      <c r="R63" s="8"/>
      <c r="S63" s="8"/>
    </row>
    <row r="64" spans="1:19">
      <c r="B64" s="285"/>
      <c r="C64" s="285"/>
      <c r="D64" s="285"/>
      <c r="E64" s="285"/>
      <c r="F64" s="285"/>
      <c r="G64" s="285"/>
      <c r="H64" s="285"/>
      <c r="I64" s="285"/>
      <c r="J64" s="285"/>
      <c r="K64" s="285"/>
      <c r="L64" s="285"/>
      <c r="M64" s="285"/>
      <c r="N64" s="8"/>
      <c r="O64" s="8"/>
      <c r="P64" s="8"/>
      <c r="Q64" s="8"/>
      <c r="R64" s="8"/>
      <c r="S64" s="8"/>
    </row>
    <row r="65" spans="2:19">
      <c r="B65" s="285"/>
      <c r="C65" s="285"/>
      <c r="D65" s="285"/>
      <c r="E65" s="285"/>
      <c r="F65" s="285"/>
      <c r="G65" s="285"/>
      <c r="H65" s="285"/>
      <c r="I65" s="285"/>
      <c r="J65" s="285"/>
      <c r="K65" s="285"/>
      <c r="L65" s="285"/>
      <c r="M65" s="285"/>
      <c r="N65" s="8"/>
      <c r="O65" s="8"/>
      <c r="P65" s="8"/>
      <c r="Q65" s="8"/>
      <c r="R65" s="8"/>
      <c r="S65" s="8"/>
    </row>
    <row r="66" spans="2:19">
      <c r="B66" s="285"/>
      <c r="C66" s="285"/>
      <c r="D66" s="285"/>
      <c r="E66" s="285"/>
      <c r="F66" s="285"/>
      <c r="G66" s="285"/>
      <c r="H66" s="285"/>
      <c r="I66" s="285"/>
      <c r="J66" s="285"/>
      <c r="K66" s="285"/>
      <c r="L66" s="285"/>
      <c r="M66" s="285"/>
      <c r="N66" s="8"/>
      <c r="O66" s="8"/>
      <c r="P66" s="8"/>
      <c r="Q66" s="8"/>
      <c r="R66" s="8"/>
      <c r="S66" s="8"/>
    </row>
    <row r="67" spans="2:19">
      <c r="B67" s="285"/>
      <c r="C67" s="285"/>
      <c r="D67" s="285"/>
      <c r="E67" s="285"/>
      <c r="F67" s="285"/>
      <c r="G67" s="285"/>
      <c r="H67" s="285"/>
      <c r="I67" s="285"/>
      <c r="J67" s="285"/>
      <c r="K67" s="285"/>
      <c r="L67" s="285"/>
      <c r="M67" s="285"/>
      <c r="N67" s="8"/>
      <c r="O67" s="8"/>
      <c r="P67" s="8"/>
      <c r="Q67" s="8"/>
      <c r="R67" s="8"/>
      <c r="S67" s="8"/>
    </row>
    <row r="68" spans="2:19">
      <c r="B68" s="285"/>
      <c r="C68" s="285"/>
      <c r="D68" s="285"/>
      <c r="E68" s="285"/>
      <c r="F68" s="285"/>
      <c r="G68" s="285"/>
      <c r="H68" s="285"/>
      <c r="I68" s="285"/>
      <c r="J68" s="285"/>
      <c r="K68" s="285"/>
      <c r="L68" s="285"/>
      <c r="M68" s="285"/>
      <c r="N68" s="8"/>
      <c r="O68" s="8"/>
      <c r="P68" s="8"/>
      <c r="Q68" s="8"/>
      <c r="R68" s="8"/>
      <c r="S68" s="8"/>
    </row>
    <row r="69" spans="2:19">
      <c r="B69" s="285"/>
      <c r="C69" s="285"/>
      <c r="D69" s="285"/>
      <c r="E69" s="285"/>
      <c r="F69" s="285"/>
      <c r="G69" s="285"/>
      <c r="H69" s="285"/>
      <c r="I69" s="285"/>
      <c r="J69" s="285"/>
      <c r="K69" s="285"/>
      <c r="L69" s="285"/>
      <c r="M69" s="285"/>
      <c r="N69" s="8"/>
      <c r="O69" s="8"/>
      <c r="P69" s="8"/>
      <c r="Q69" s="8"/>
      <c r="R69" s="8"/>
      <c r="S69" s="8"/>
    </row>
    <row r="70" spans="2:19">
      <c r="B70" s="285"/>
      <c r="C70" s="285"/>
      <c r="D70" s="285"/>
      <c r="E70" s="285"/>
      <c r="F70" s="285"/>
      <c r="G70" s="285"/>
      <c r="H70" s="285"/>
      <c r="I70" s="285"/>
      <c r="J70" s="285"/>
      <c r="K70" s="285"/>
      <c r="L70" s="285"/>
      <c r="M70" s="285"/>
      <c r="N70" s="8"/>
      <c r="O70" s="8"/>
      <c r="P70" s="8"/>
      <c r="Q70" s="8"/>
      <c r="R70" s="8"/>
      <c r="S70" s="8"/>
    </row>
    <row r="71" spans="2:19">
      <c r="N71" s="8"/>
      <c r="O71" s="8"/>
      <c r="P71" s="8"/>
      <c r="Q71" s="8"/>
      <c r="R71" s="8"/>
      <c r="S71" s="8"/>
    </row>
    <row r="72" spans="2:19">
      <c r="N72" s="8"/>
      <c r="O72" s="8"/>
      <c r="P72" s="8"/>
      <c r="Q72" s="8"/>
      <c r="R72" s="8"/>
      <c r="S72" s="8"/>
    </row>
    <row r="73" spans="2:19">
      <c r="N73" s="8"/>
      <c r="O73" s="8"/>
      <c r="P73" s="8"/>
      <c r="Q73" s="8"/>
      <c r="R73" s="8"/>
      <c r="S73" s="8"/>
    </row>
    <row r="74" spans="2:19">
      <c r="N74" s="8"/>
      <c r="O74" s="8"/>
      <c r="P74" s="8"/>
      <c r="Q74" s="8"/>
      <c r="R74" s="8"/>
      <c r="S74" s="8"/>
    </row>
    <row r="75" spans="2:19">
      <c r="N75" s="8"/>
      <c r="O75" s="8"/>
      <c r="P75" s="8"/>
      <c r="Q75" s="8"/>
      <c r="R75" s="8"/>
      <c r="S75" s="8"/>
    </row>
    <row r="76" spans="2:19">
      <c r="N76" s="8"/>
      <c r="O76" s="8"/>
      <c r="P76" s="8"/>
      <c r="Q76" s="8"/>
      <c r="R76" s="8"/>
      <c r="S76" s="8"/>
    </row>
    <row r="77" spans="2:19">
      <c r="N77" s="8"/>
      <c r="O77" s="8"/>
      <c r="P77" s="8"/>
      <c r="Q77" s="8"/>
      <c r="R77" s="8"/>
      <c r="S77" s="8"/>
    </row>
    <row r="78" spans="2:19">
      <c r="N78" s="8"/>
      <c r="O78" s="8"/>
      <c r="P78" s="8"/>
      <c r="Q78" s="8"/>
      <c r="R78" s="8"/>
      <c r="S78" s="8"/>
    </row>
    <row r="79" spans="2:19">
      <c r="N79" s="8"/>
      <c r="O79" s="8"/>
      <c r="P79" s="8"/>
      <c r="Q79" s="8"/>
      <c r="R79" s="8"/>
      <c r="S79" s="8"/>
    </row>
    <row r="80" spans="2:19">
      <c r="N80" s="8"/>
      <c r="O80" s="8"/>
      <c r="P80" s="8"/>
      <c r="Q80" s="8"/>
      <c r="R80" s="8"/>
      <c r="S80" s="8"/>
    </row>
    <row r="81" spans="14:19">
      <c r="N81" s="8"/>
      <c r="O81" s="8"/>
      <c r="P81" s="8"/>
      <c r="Q81" s="8"/>
      <c r="R81" s="8"/>
      <c r="S81" s="8"/>
    </row>
    <row r="82" spans="14:19">
      <c r="N82" s="8"/>
      <c r="O82" s="8"/>
      <c r="P82" s="8"/>
      <c r="Q82" s="8"/>
      <c r="R82" s="8"/>
      <c r="S82" s="8"/>
    </row>
    <row r="83" spans="14:19">
      <c r="N83" s="8"/>
      <c r="O83" s="8"/>
      <c r="P83" s="8"/>
      <c r="Q83" s="8"/>
      <c r="R83" s="8"/>
      <c r="S83" s="8"/>
    </row>
    <row r="84" spans="14:19">
      <c r="N84" s="8"/>
      <c r="O84" s="8"/>
      <c r="P84" s="8"/>
      <c r="Q84" s="8"/>
      <c r="R84" s="8"/>
      <c r="S84" s="8"/>
    </row>
  </sheetData>
  <customSheetViews>
    <customSheetView guid="{BCE7549A-454A-4A8A-98C7-4BDEDB358CFF}">
      <pane xSplit="1" ySplit="6" topLeftCell="B15" activePane="bottomRight" state="frozen"/>
      <selection pane="bottomRight" activeCell="A45" sqref="A45:XFD45"/>
      <pageMargins left="0.81" right="0.7" top="0.75" bottom="0.75" header="0.3" footer="0.3"/>
      <pageSetup paperSize="5" orientation="landscape" cellComments="atEnd" r:id="rId1"/>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2"/>
    </customSheetView>
    <customSheetView guid="{EC71CB39-D667-4A5D-BE69-0A89C6A3EC0A}">
      <selection activeCell="H34" sqref="H34"/>
      <pageMargins left="0.81" right="0.7" top="0.75" bottom="0.75" header="0.3" footer="0.3"/>
      <pageSetup paperSize="5" orientation="landscape" cellComments="atEnd" r:id="rId3"/>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4"/>
    </customSheetView>
    <customSheetView guid="{30086DB4-D90C-4D70-9492-85B1025334FC}">
      <selection activeCell="I25" sqref="I25:K25"/>
      <pageMargins left="0.81" right="0.7" top="0.75" bottom="0.75" header="0.3" footer="0.3"/>
      <pageSetup paperSize="5" orientation="landscape" cellComments="atEnd" r:id="rId5"/>
    </customSheetView>
    <customSheetView guid="{13432D8E-FBC6-4230-A66E-1E41DE97A151}">
      <selection activeCell="I25" sqref="I25:K25"/>
      <pageMargins left="0.81" right="0.7" top="0.75" bottom="0.75" header="0.3" footer="0.3"/>
      <pageSetup paperSize="5" orientation="landscape" cellComments="atEnd" r:id="rId6"/>
    </customSheetView>
    <customSheetView guid="{CAA7D209-B0AE-461A-870B-4AEAF26B6763}">
      <selection activeCell="I25" sqref="I25:K25"/>
      <pageMargins left="0.81" right="0.7" top="0.75" bottom="0.75" header="0.3" footer="0.3"/>
      <pageSetup paperSize="5" orientation="landscape" cellComments="atEnd" r:id="rId7"/>
    </customSheetView>
    <customSheetView guid="{53F4D6EC-12E1-4DB1-BD94-F556067D5E0D}">
      <selection activeCell="I25" sqref="I25:K25"/>
      <pageMargins left="0.81" right="0.7" top="0.75" bottom="0.75" header="0.3" footer="0.3"/>
      <pageSetup paperSize="5" orientation="landscape" cellComments="atEnd" r:id="rId8"/>
    </customSheetView>
    <customSheetView guid="{A661CDB9-E548-449D-9B1F-818C0586C1FA}">
      <selection activeCell="I25" sqref="I25:K25"/>
      <pageMargins left="0.81" right="0.7" top="0.75" bottom="0.75" header="0.3" footer="0.3"/>
      <pageSetup paperSize="5" orientation="landscape" cellComments="atEnd" r:id="rId9"/>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0"/>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1"/>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2"/>
    </customSheetView>
    <customSheetView guid="{5701D505-5BA0-4D96-A5DF-8DCBA1041FD5}">
      <selection activeCell="D38" sqref="D38"/>
      <pageMargins left="0.81" right="0.7" top="0.75" bottom="0.75" header="0.3" footer="0.3"/>
      <pageSetup paperSize="5" orientation="landscape" cellComments="atEnd" r:id="rId1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4"/>
    </customSheetView>
    <customSheetView guid="{D3FE92BD-39BB-4D6C-950E-40B1D101AEA4}">
      <pane xSplit="1" ySplit="6" topLeftCell="B33" activePane="bottomRight" state="frozen"/>
      <selection pane="bottomRight" activeCell="A45" sqref="A45:XFD57"/>
      <pageMargins left="0.81" right="0.7" top="0.75" bottom="0.75" header="0.3" footer="0.3"/>
      <pageSetup paperSize="5" orientation="landscape" cellComments="atEnd" r:id="rId15"/>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6"/>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0"/>
  <sheetViews>
    <sheetView zoomScaleNormal="100" workbookViewId="0">
      <pane xSplit="1" ySplit="5" topLeftCell="AO6" activePane="bottomRight" state="frozen"/>
      <selection pane="topRight" activeCell="B1" sqref="B1"/>
      <selection pane="bottomLeft" activeCell="A6" sqref="A6"/>
      <selection pane="bottomRight" activeCell="AW6" sqref="AW6:BA32"/>
    </sheetView>
  </sheetViews>
  <sheetFormatPr defaultColWidth="9.109375" defaultRowHeight="13.2"/>
  <cols>
    <col min="1" max="1" width="40.109375" style="43" customWidth="1"/>
    <col min="2" max="6" width="7.6640625" style="43" customWidth="1"/>
    <col min="7" max="28" width="9.33203125" style="43" customWidth="1"/>
    <col min="29" max="38" width="9.88671875" style="43" customWidth="1"/>
    <col min="39" max="39" width="10" style="43" customWidth="1"/>
    <col min="40" max="40" width="9.88671875" style="43" customWidth="1"/>
    <col min="41" max="42" width="10" style="43" customWidth="1"/>
    <col min="43" max="43" width="9.88671875" style="43" customWidth="1"/>
    <col min="44" max="48" width="10.33203125" style="43" customWidth="1"/>
    <col min="49" max="49" width="10.33203125" style="277" customWidth="1"/>
    <col min="50" max="16384" width="9.109375" style="43"/>
  </cols>
  <sheetData>
    <row r="1" spans="1:70" s="184" customFormat="1">
      <c r="A1" s="319" t="s">
        <v>310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row>
    <row r="2" spans="1:70" s="184" customFormat="1">
      <c r="A2" s="319" t="s">
        <v>398</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row>
    <row r="3" spans="1:70" s="184" customFormat="1">
      <c r="A3" s="319" t="s">
        <v>512</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row>
    <row r="4" spans="1:70" ht="13.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272"/>
      <c r="AX4"/>
      <c r="AY4"/>
      <c r="AZ4"/>
      <c r="BA4"/>
      <c r="BB4"/>
      <c r="BC4"/>
    </row>
    <row r="5" spans="1:70" s="185" customFormat="1" ht="22.5" customHeight="1">
      <c r="A5" s="180" t="s">
        <v>530</v>
      </c>
      <c r="B5" s="179">
        <v>1970</v>
      </c>
      <c r="C5" s="179">
        <v>1971</v>
      </c>
      <c r="D5" s="179">
        <v>1972</v>
      </c>
      <c r="E5" s="179">
        <v>1973</v>
      </c>
      <c r="F5" s="179">
        <v>1974</v>
      </c>
      <c r="G5" s="179">
        <v>1975</v>
      </c>
      <c r="H5" s="179">
        <v>1976</v>
      </c>
      <c r="I5" s="179">
        <v>1977</v>
      </c>
      <c r="J5" s="179">
        <v>1978</v>
      </c>
      <c r="K5" s="179">
        <v>1979</v>
      </c>
      <c r="L5" s="179">
        <v>1980</v>
      </c>
      <c r="M5" s="179">
        <v>1981</v>
      </c>
      <c r="N5" s="179">
        <v>1982</v>
      </c>
      <c r="O5" s="179">
        <v>1983</v>
      </c>
      <c r="P5" s="179">
        <v>1984</v>
      </c>
      <c r="Q5" s="179">
        <v>1985</v>
      </c>
      <c r="R5" s="179">
        <v>1986</v>
      </c>
      <c r="S5" s="179">
        <v>1987</v>
      </c>
      <c r="T5" s="179">
        <v>1988</v>
      </c>
      <c r="U5" s="179">
        <v>1989</v>
      </c>
      <c r="V5" s="179">
        <v>1990</v>
      </c>
      <c r="W5" s="179">
        <v>1991</v>
      </c>
      <c r="X5" s="179">
        <v>1992</v>
      </c>
      <c r="Y5" s="179">
        <v>1993</v>
      </c>
      <c r="Z5" s="179">
        <v>1994</v>
      </c>
      <c r="AA5" s="179">
        <v>1995</v>
      </c>
      <c r="AB5" s="179">
        <v>1996</v>
      </c>
      <c r="AC5" s="179">
        <v>1997</v>
      </c>
      <c r="AD5" s="179">
        <v>1998</v>
      </c>
      <c r="AE5" s="179">
        <v>1999</v>
      </c>
      <c r="AF5" s="179">
        <v>2000</v>
      </c>
      <c r="AG5" s="179">
        <v>2001</v>
      </c>
      <c r="AH5" s="179">
        <v>2002</v>
      </c>
      <c r="AI5" s="179">
        <v>2003</v>
      </c>
      <c r="AJ5" s="179">
        <v>2004</v>
      </c>
      <c r="AK5" s="179">
        <v>2005</v>
      </c>
      <c r="AL5" s="179">
        <v>2006</v>
      </c>
      <c r="AM5" s="179">
        <v>2007</v>
      </c>
      <c r="AN5" s="179">
        <v>2008</v>
      </c>
      <c r="AO5" s="179">
        <v>2009</v>
      </c>
      <c r="AP5" s="179">
        <v>2010</v>
      </c>
      <c r="AQ5" s="179">
        <v>2011</v>
      </c>
      <c r="AR5" s="179">
        <v>2012</v>
      </c>
      <c r="AS5" s="179">
        <v>2013</v>
      </c>
      <c r="AT5" s="179">
        <v>2014</v>
      </c>
      <c r="AU5" s="179">
        <v>2015</v>
      </c>
      <c r="AV5" s="179">
        <v>2016</v>
      </c>
      <c r="AW5" s="179">
        <v>2017</v>
      </c>
      <c r="AX5"/>
      <c r="BE5" s="187"/>
    </row>
    <row r="6" spans="1:70" ht="14.4">
      <c r="A6" s="39" t="s">
        <v>41</v>
      </c>
      <c r="B6" s="103">
        <v>9.4</v>
      </c>
      <c r="C6" s="103">
        <v>22</v>
      </c>
      <c r="D6" s="103">
        <v>30.6</v>
      </c>
      <c r="E6" s="103">
        <v>89.1</v>
      </c>
      <c r="F6" s="103">
        <v>72.900000000000006</v>
      </c>
      <c r="G6" s="103">
        <v>70.400000000000006</v>
      </c>
      <c r="H6" s="103">
        <v>50.4</v>
      </c>
      <c r="I6" s="103">
        <v>40.200000000000003</v>
      </c>
      <c r="J6" s="103">
        <v>81.3</v>
      </c>
      <c r="K6" s="103">
        <v>118</v>
      </c>
      <c r="L6" s="103">
        <v>238.7</v>
      </c>
      <c r="M6" s="103">
        <v>232.3</v>
      </c>
      <c r="N6" s="103">
        <v>548.4</v>
      </c>
      <c r="O6" s="103">
        <v>741.8</v>
      </c>
      <c r="P6" s="103">
        <v>857.2</v>
      </c>
      <c r="Q6" s="103">
        <v>956.3</v>
      </c>
      <c r="R6" s="103">
        <v>1136.3</v>
      </c>
      <c r="S6" s="103">
        <v>1394.4</v>
      </c>
      <c r="T6" s="103">
        <v>1491</v>
      </c>
      <c r="U6" s="103">
        <v>1375.3000000000002</v>
      </c>
      <c r="V6" s="103">
        <v>1185.8000000000002</v>
      </c>
      <c r="W6" s="103">
        <v>1128.9999999999998</v>
      </c>
      <c r="X6" s="103">
        <v>855.80000000000007</v>
      </c>
      <c r="Y6" s="103">
        <v>925.3</v>
      </c>
      <c r="Z6" s="103">
        <v>617.20000000000005</v>
      </c>
      <c r="AA6" s="103">
        <v>663.21600000000001</v>
      </c>
      <c r="AB6" s="103">
        <v>773.8</v>
      </c>
      <c r="AC6" s="103">
        <v>784.43399999999997</v>
      </c>
      <c r="AD6" s="103">
        <v>908.91300000000001</v>
      </c>
      <c r="AE6" s="103">
        <v>541.42499999999995</v>
      </c>
      <c r="AF6" s="103">
        <v>350.83599999999996</v>
      </c>
      <c r="AG6" s="103">
        <v>1101.749</v>
      </c>
      <c r="AH6" s="103">
        <v>1206.4449999999999</v>
      </c>
      <c r="AI6" s="103">
        <v>875.08299999999997</v>
      </c>
      <c r="AJ6" s="103">
        <v>1624.2739999999999</v>
      </c>
      <c r="AK6" s="103">
        <v>3177.83</v>
      </c>
      <c r="AL6" s="103">
        <v>2803.5020000000004</v>
      </c>
      <c r="AM6" s="103">
        <v>3206.3290000000002</v>
      </c>
      <c r="AN6" s="103">
        <v>3261.7861045199998</v>
      </c>
      <c r="AO6" s="103">
        <v>5467.275609700001</v>
      </c>
      <c r="AP6" s="103">
        <v>5832.5609999999997</v>
      </c>
      <c r="AQ6" s="103">
        <v>5216.2190000000001</v>
      </c>
      <c r="AR6" s="103">
        <v>5262.9490000000005</v>
      </c>
      <c r="AS6" s="103">
        <v>5574.9290000000001</v>
      </c>
      <c r="AT6" s="103">
        <v>8127.6233031600004</v>
      </c>
      <c r="AU6" s="103">
        <v>10448.485000000001</v>
      </c>
      <c r="AV6" s="103">
        <v>9405.5340000000015</v>
      </c>
      <c r="AW6" s="103">
        <v>9283.43</v>
      </c>
      <c r="AX6"/>
      <c r="AY6"/>
      <c r="AZ6"/>
      <c r="BA6"/>
      <c r="BB6"/>
      <c r="BC6"/>
      <c r="BD6"/>
      <c r="BE6"/>
      <c r="BF6"/>
      <c r="BG6"/>
      <c r="BH6"/>
      <c r="BI6"/>
    </row>
    <row r="7" spans="1:70" ht="14.4">
      <c r="A7" s="41" t="s">
        <v>42</v>
      </c>
      <c r="B7" s="104">
        <v>223.6</v>
      </c>
      <c r="C7" s="104">
        <v>232.1</v>
      </c>
      <c r="D7" s="104">
        <v>322.5</v>
      </c>
      <c r="E7" s="104">
        <v>351.7</v>
      </c>
      <c r="F7" s="104">
        <v>365.2</v>
      </c>
      <c r="G7" s="104">
        <v>439.9</v>
      </c>
      <c r="H7" s="104">
        <v>579.1</v>
      </c>
      <c r="I7" s="104">
        <v>878.5</v>
      </c>
      <c r="J7" s="104">
        <v>1227.0999999999999</v>
      </c>
      <c r="K7" s="104">
        <v>1551.9</v>
      </c>
      <c r="L7" s="104">
        <v>1888</v>
      </c>
      <c r="M7" s="104">
        <v>2316.1</v>
      </c>
      <c r="N7" s="104">
        <v>2508</v>
      </c>
      <c r="O7" s="104">
        <v>3064.6</v>
      </c>
      <c r="P7" s="104">
        <v>3344.7</v>
      </c>
      <c r="Q7" s="104">
        <v>3311.3</v>
      </c>
      <c r="R7" s="104">
        <v>3702.9</v>
      </c>
      <c r="S7" s="104">
        <v>3974.6</v>
      </c>
      <c r="T7" s="104">
        <v>3633</v>
      </c>
      <c r="U7" s="104">
        <v>3459.8</v>
      </c>
      <c r="V7" s="104">
        <v>3412.6</v>
      </c>
      <c r="W7" s="104">
        <v>3941</v>
      </c>
      <c r="X7" s="104">
        <v>4042.8</v>
      </c>
      <c r="Y7" s="104">
        <v>4006.8</v>
      </c>
      <c r="Z7" s="104">
        <v>3506</v>
      </c>
      <c r="AA7" s="104">
        <v>3950.078</v>
      </c>
      <c r="AB7" s="104">
        <v>4221.8600000000006</v>
      </c>
      <c r="AC7" s="104">
        <v>6322.7349999999997</v>
      </c>
      <c r="AD7" s="104">
        <v>5390.759</v>
      </c>
      <c r="AE7" s="104">
        <v>5740.6950000000006</v>
      </c>
      <c r="AF7" s="104">
        <v>6709.7579999999989</v>
      </c>
      <c r="AG7" s="104">
        <v>7233.6189999999997</v>
      </c>
      <c r="AH7" s="104">
        <v>7286.9740000000002</v>
      </c>
      <c r="AI7" s="104">
        <v>9096.34</v>
      </c>
      <c r="AJ7" s="104">
        <v>11215.507</v>
      </c>
      <c r="AK7" s="104">
        <v>13769.159</v>
      </c>
      <c r="AL7" s="104">
        <v>17002.006000000001</v>
      </c>
      <c r="AM7" s="104">
        <v>20649.039000000001</v>
      </c>
      <c r="AN7" s="104">
        <v>24353.230222730002</v>
      </c>
      <c r="AO7" s="104">
        <v>23022.076806330002</v>
      </c>
      <c r="AP7" s="104">
        <v>21410.948907660004</v>
      </c>
      <c r="AQ7" s="104">
        <v>22795.251137540003</v>
      </c>
      <c r="AR7" s="104">
        <v>23226.976432949999</v>
      </c>
      <c r="AS7" s="104">
        <v>23096.896571540005</v>
      </c>
      <c r="AT7" s="104">
        <v>24446.478000019997</v>
      </c>
      <c r="AU7" s="104">
        <v>24797.336000000003</v>
      </c>
      <c r="AV7" s="104">
        <v>25810.563999999998</v>
      </c>
      <c r="AW7" s="104">
        <v>27229.929</v>
      </c>
      <c r="AX7"/>
      <c r="AY7"/>
      <c r="AZ7"/>
      <c r="BA7"/>
      <c r="BB7"/>
      <c r="BC7"/>
      <c r="BD7"/>
      <c r="BE7"/>
      <c r="BF7"/>
      <c r="BG7"/>
      <c r="BH7"/>
      <c r="BI7"/>
      <c r="BJ7" s="42"/>
      <c r="BK7" s="42"/>
      <c r="BL7" s="42"/>
      <c r="BM7" s="42"/>
      <c r="BN7" s="42"/>
      <c r="BO7" s="186"/>
      <c r="BP7" s="186"/>
      <c r="BQ7" s="186"/>
      <c r="BR7" s="186"/>
    </row>
    <row r="8" spans="1:70" ht="14.4">
      <c r="A8" s="40" t="s">
        <v>46</v>
      </c>
      <c r="B8" s="105">
        <v>9.6</v>
      </c>
      <c r="C8" s="105">
        <v>10.9</v>
      </c>
      <c r="D8" s="105">
        <v>13.7</v>
      </c>
      <c r="E8" s="105">
        <v>23.7</v>
      </c>
      <c r="F8" s="105">
        <v>19.8</v>
      </c>
      <c r="G8" s="105">
        <v>19.2</v>
      </c>
      <c r="H8" s="105">
        <v>16.600000000000001</v>
      </c>
      <c r="I8" s="105">
        <v>36.5</v>
      </c>
      <c r="J8" s="105">
        <v>59</v>
      </c>
      <c r="K8" s="105">
        <v>72.7</v>
      </c>
      <c r="L8" s="105">
        <v>79.3</v>
      </c>
      <c r="M8" s="105">
        <v>92.7</v>
      </c>
      <c r="N8" s="105">
        <v>118.2</v>
      </c>
      <c r="O8" s="105">
        <v>132.30000000000001</v>
      </c>
      <c r="P8" s="105">
        <v>133.1</v>
      </c>
      <c r="Q8" s="105">
        <v>142.69999999999999</v>
      </c>
      <c r="R8" s="105">
        <v>127.5</v>
      </c>
      <c r="S8" s="105">
        <v>166.2</v>
      </c>
      <c r="T8" s="105">
        <v>170.5</v>
      </c>
      <c r="U8" s="105">
        <v>180.4</v>
      </c>
      <c r="V8" s="105">
        <v>173.6</v>
      </c>
      <c r="W8" s="105">
        <v>214.2</v>
      </c>
      <c r="X8" s="105">
        <v>243.4</v>
      </c>
      <c r="Y8" s="105">
        <v>314.60000000000002</v>
      </c>
      <c r="Z8" s="105">
        <v>220.1</v>
      </c>
      <c r="AA8" s="105">
        <v>212.06</v>
      </c>
      <c r="AB8" s="105">
        <v>266.18200000000002</v>
      </c>
      <c r="AC8" s="105">
        <v>196.41300000000001</v>
      </c>
      <c r="AD8" s="105">
        <v>264.00799999999998</v>
      </c>
      <c r="AE8" s="105">
        <v>275.40600000000001</v>
      </c>
      <c r="AF8" s="105">
        <v>310.721</v>
      </c>
      <c r="AG8" s="105">
        <v>197.45423199999999</v>
      </c>
      <c r="AH8" s="105">
        <v>248.298768</v>
      </c>
      <c r="AI8" s="105">
        <v>1169.5959500000001</v>
      </c>
      <c r="AJ8" s="105">
        <v>954.96294675000001</v>
      </c>
      <c r="AK8" s="105">
        <v>1123.1980000000001</v>
      </c>
      <c r="AL8" s="105">
        <v>1055.377</v>
      </c>
      <c r="AM8" s="105">
        <v>1201.8710000000001</v>
      </c>
      <c r="AN8" s="105">
        <v>1953.5484294400003</v>
      </c>
      <c r="AO8" s="105">
        <v>1650.1783634199999</v>
      </c>
      <c r="AP8" s="105">
        <v>720.42141539999989</v>
      </c>
      <c r="AQ8" s="105">
        <v>524.94138885000007</v>
      </c>
      <c r="AR8" s="105">
        <v>722.53917168999999</v>
      </c>
      <c r="AS8" s="105">
        <v>269.62052140999998</v>
      </c>
      <c r="AT8" s="105">
        <v>632.73500000000001</v>
      </c>
      <c r="AU8" s="105">
        <v>388.80599999999998</v>
      </c>
      <c r="AV8" s="105">
        <v>568.73400000000004</v>
      </c>
      <c r="AW8" s="105">
        <v>649.56399999999996</v>
      </c>
      <c r="AX8"/>
      <c r="AY8"/>
      <c r="AZ8"/>
      <c r="BA8"/>
      <c r="BB8"/>
      <c r="BC8"/>
      <c r="BD8"/>
      <c r="BE8"/>
      <c r="BF8"/>
      <c r="BG8"/>
      <c r="BH8"/>
      <c r="BI8"/>
      <c r="BJ8" s="42"/>
      <c r="BK8" s="42"/>
      <c r="BL8" s="42"/>
      <c r="BM8" s="42"/>
      <c r="BN8" s="42"/>
      <c r="BO8" s="186"/>
      <c r="BP8" s="186"/>
      <c r="BQ8" s="186"/>
      <c r="BR8" s="186"/>
    </row>
    <row r="9" spans="1:70" ht="14.4">
      <c r="A9" s="40" t="s">
        <v>47</v>
      </c>
      <c r="B9" s="105">
        <v>71.3</v>
      </c>
      <c r="C9" s="105">
        <v>72.599999999999994</v>
      </c>
      <c r="D9" s="105">
        <v>114</v>
      </c>
      <c r="E9" s="105">
        <v>120.7</v>
      </c>
      <c r="F9" s="105">
        <v>130.19999999999999</v>
      </c>
      <c r="G9" s="105">
        <v>148.69999999999999</v>
      </c>
      <c r="H9" s="105">
        <v>182.1</v>
      </c>
      <c r="I9" s="105">
        <v>324.8</v>
      </c>
      <c r="J9" s="105">
        <v>417</v>
      </c>
      <c r="K9" s="105">
        <v>410.6</v>
      </c>
      <c r="L9" s="105">
        <v>499.4</v>
      </c>
      <c r="M9" s="105">
        <v>546.29999999999995</v>
      </c>
      <c r="N9" s="105">
        <v>574.20000000000005</v>
      </c>
      <c r="O9" s="105">
        <v>713.8</v>
      </c>
      <c r="P9" s="105">
        <v>796.4</v>
      </c>
      <c r="Q9" s="105">
        <v>810.5</v>
      </c>
      <c r="R9" s="105">
        <v>1078.0999999999999</v>
      </c>
      <c r="S9" s="105">
        <v>1028</v>
      </c>
      <c r="T9" s="105">
        <v>1053.3</v>
      </c>
      <c r="U9" s="105">
        <v>906.8</v>
      </c>
      <c r="V9" s="105">
        <v>990</v>
      </c>
      <c r="W9" s="105">
        <v>977.5</v>
      </c>
      <c r="X9" s="105">
        <v>1137.8</v>
      </c>
      <c r="Y9" s="105">
        <v>1046.7</v>
      </c>
      <c r="Z9" s="105">
        <v>945.1</v>
      </c>
      <c r="AA9" s="105">
        <v>1089.306</v>
      </c>
      <c r="AB9" s="105">
        <v>1082.3050000000001</v>
      </c>
      <c r="AC9" s="105">
        <v>1090.963</v>
      </c>
      <c r="AD9" s="105">
        <v>1423.8220000000001</v>
      </c>
      <c r="AE9" s="105">
        <v>1352.2080000000001</v>
      </c>
      <c r="AF9" s="105">
        <v>1619.0490000000002</v>
      </c>
      <c r="AG9" s="105">
        <v>1469.6420000000001</v>
      </c>
      <c r="AH9" s="105">
        <v>2073.2640000000001</v>
      </c>
      <c r="AI9" s="105">
        <v>1725.0120000000002</v>
      </c>
      <c r="AJ9" s="105">
        <v>1726.8329999999996</v>
      </c>
      <c r="AK9" s="105">
        <v>1925.288</v>
      </c>
      <c r="AL9" s="105">
        <v>2477.7800000000002</v>
      </c>
      <c r="AM9" s="105">
        <v>2406.125</v>
      </c>
      <c r="AN9" s="105">
        <v>3213.444</v>
      </c>
      <c r="AO9" s="105">
        <v>3130.3440000000001</v>
      </c>
      <c r="AP9" s="105">
        <v>3116.7280000000001</v>
      </c>
      <c r="AQ9" s="105">
        <v>3375.5790000000002</v>
      </c>
      <c r="AR9" s="105">
        <v>3502.6719999999996</v>
      </c>
      <c r="AS9" s="105">
        <v>3284.3339338499995</v>
      </c>
      <c r="AT9" s="105">
        <v>3013.2788878400002</v>
      </c>
      <c r="AU9" s="105">
        <v>3565.835</v>
      </c>
      <c r="AV9" s="105">
        <v>4193.2510000000002</v>
      </c>
      <c r="AW9" s="105">
        <v>3911.172</v>
      </c>
      <c r="AX9"/>
      <c r="AY9"/>
      <c r="AZ9"/>
      <c r="BA9"/>
      <c r="BB9"/>
      <c r="BC9"/>
      <c r="BD9"/>
      <c r="BE9"/>
      <c r="BF9"/>
      <c r="BG9"/>
      <c r="BH9"/>
      <c r="BI9"/>
      <c r="BJ9" s="42"/>
      <c r="BK9" s="42"/>
      <c r="BL9" s="42"/>
      <c r="BM9" s="42"/>
      <c r="BN9" s="42"/>
      <c r="BO9" s="186"/>
      <c r="BP9" s="186"/>
      <c r="BQ9" s="186"/>
      <c r="BR9" s="186"/>
    </row>
    <row r="10" spans="1:70" ht="14.4">
      <c r="A10" s="40" t="s">
        <v>48</v>
      </c>
      <c r="B10" s="105">
        <v>13.7</v>
      </c>
      <c r="C10" s="105">
        <v>8.1</v>
      </c>
      <c r="D10" s="105">
        <v>10.3</v>
      </c>
      <c r="E10" s="105">
        <v>19.100000000000001</v>
      </c>
      <c r="F10" s="105">
        <v>22.6</v>
      </c>
      <c r="G10" s="105">
        <v>32.6</v>
      </c>
      <c r="H10" s="105">
        <v>84.7</v>
      </c>
      <c r="I10" s="105">
        <v>68.599999999999994</v>
      </c>
      <c r="J10" s="105">
        <v>100.4</v>
      </c>
      <c r="K10" s="105">
        <v>248.4</v>
      </c>
      <c r="L10" s="105">
        <v>329</v>
      </c>
      <c r="M10" s="105">
        <v>445.4</v>
      </c>
      <c r="N10" s="105">
        <v>456.2</v>
      </c>
      <c r="O10" s="105">
        <v>578.6</v>
      </c>
      <c r="P10" s="105">
        <v>537.9</v>
      </c>
      <c r="Q10" s="105">
        <v>505</v>
      </c>
      <c r="R10" s="105">
        <v>419.7</v>
      </c>
      <c r="S10" s="105">
        <v>399.8</v>
      </c>
      <c r="T10" s="105">
        <v>361.9</v>
      </c>
      <c r="U10" s="105">
        <v>353.3</v>
      </c>
      <c r="V10" s="105">
        <v>257.39999999999998</v>
      </c>
      <c r="W10" s="105">
        <v>311.10000000000002</v>
      </c>
      <c r="X10" s="105">
        <v>267.8</v>
      </c>
      <c r="Y10" s="105">
        <v>266.89999999999998</v>
      </c>
      <c r="Z10" s="105">
        <v>164.8</v>
      </c>
      <c r="AA10" s="105">
        <v>188.673</v>
      </c>
      <c r="AB10" s="105">
        <v>211.839</v>
      </c>
      <c r="AC10" s="105">
        <v>336.779</v>
      </c>
      <c r="AD10" s="105">
        <v>382.86700000000002</v>
      </c>
      <c r="AE10" s="105">
        <v>634.23199999999997</v>
      </c>
      <c r="AF10" s="105">
        <v>578.553</v>
      </c>
      <c r="AG10" s="105">
        <v>550.84900000000005</v>
      </c>
      <c r="AH10" s="105">
        <v>702.13099999999997</v>
      </c>
      <c r="AI10" s="105">
        <v>1140.3900000000001</v>
      </c>
      <c r="AJ10" s="105">
        <v>1198.1880000000001</v>
      </c>
      <c r="AK10" s="105">
        <v>1195.2860000000001</v>
      </c>
      <c r="AL10" s="105">
        <v>1713.3810000000001</v>
      </c>
      <c r="AM10" s="105">
        <v>1783.539</v>
      </c>
      <c r="AN10" s="105">
        <v>2037.0909999999999</v>
      </c>
      <c r="AO10" s="105">
        <v>2725.8780000000002</v>
      </c>
      <c r="AP10" s="105">
        <v>2482.498</v>
      </c>
      <c r="AQ10" s="105">
        <v>2683.3449999999998</v>
      </c>
      <c r="AR10" s="105">
        <v>2563.4160000000002</v>
      </c>
      <c r="AS10" s="105">
        <v>2393.7890000000002</v>
      </c>
      <c r="AT10" s="105">
        <v>2262.9256341</v>
      </c>
      <c r="AU10" s="105">
        <v>2380.6819999999998</v>
      </c>
      <c r="AV10" s="105">
        <v>2300.9569999999999</v>
      </c>
      <c r="AW10" s="105">
        <v>1477.0119999999999</v>
      </c>
      <c r="AX10"/>
      <c r="AY10"/>
      <c r="AZ10"/>
      <c r="BA10"/>
      <c r="BB10"/>
      <c r="BC10"/>
      <c r="BD10"/>
      <c r="BE10"/>
      <c r="BF10"/>
      <c r="BG10"/>
      <c r="BH10"/>
      <c r="BI10"/>
      <c r="BJ10" s="42"/>
      <c r="BK10" s="42"/>
      <c r="BL10" s="42"/>
      <c r="BM10" s="42"/>
      <c r="BN10" s="42"/>
      <c r="BO10" s="186"/>
      <c r="BP10" s="186"/>
      <c r="BQ10" s="186"/>
      <c r="BR10" s="186"/>
    </row>
    <row r="11" spans="1:70" ht="14.4">
      <c r="A11" s="40" t="s">
        <v>423</v>
      </c>
      <c r="B11" s="105">
        <v>10.5</v>
      </c>
      <c r="C11" s="105">
        <v>9.6</v>
      </c>
      <c r="D11" s="105">
        <v>18.399999999999999</v>
      </c>
      <c r="E11" s="105">
        <v>15.9</v>
      </c>
      <c r="F11" s="105">
        <v>15.5</v>
      </c>
      <c r="G11" s="105">
        <v>33.200000000000003</v>
      </c>
      <c r="H11" s="105">
        <v>46.4</v>
      </c>
      <c r="I11" s="105">
        <v>26.8</v>
      </c>
      <c r="J11" s="105">
        <v>79</v>
      </c>
      <c r="K11" s="105">
        <v>103.8</v>
      </c>
      <c r="L11" s="105">
        <v>64.7</v>
      </c>
      <c r="M11" s="105">
        <v>126.8</v>
      </c>
      <c r="N11" s="105">
        <v>107.7</v>
      </c>
      <c r="O11" s="105">
        <v>143.1</v>
      </c>
      <c r="P11" s="105">
        <v>106.4</v>
      </c>
      <c r="Q11" s="105">
        <v>118.7</v>
      </c>
      <c r="R11" s="105">
        <v>134.4</v>
      </c>
      <c r="S11" s="105">
        <v>104.8</v>
      </c>
      <c r="T11" s="105">
        <v>71.3</v>
      </c>
      <c r="U11" s="105">
        <v>81.3</v>
      </c>
      <c r="V11" s="105">
        <v>87.7</v>
      </c>
      <c r="W11" s="105">
        <v>120.4</v>
      </c>
      <c r="X11" s="105">
        <v>90.6</v>
      </c>
      <c r="Y11" s="105">
        <v>108.1</v>
      </c>
      <c r="Z11" s="105">
        <v>73.3</v>
      </c>
      <c r="AA11" s="105">
        <v>93.031000000000006</v>
      </c>
      <c r="AB11" s="105">
        <v>76.778000000000006</v>
      </c>
      <c r="AC11" s="105">
        <v>82.001999999999995</v>
      </c>
      <c r="AD11" s="105">
        <v>156.71700000000001</v>
      </c>
      <c r="AE11" s="105">
        <v>147.83699999999999</v>
      </c>
      <c r="AF11" s="105">
        <v>332.642</v>
      </c>
      <c r="AG11" s="105">
        <v>262.69499999999999</v>
      </c>
      <c r="AH11" s="105">
        <v>254.666</v>
      </c>
      <c r="AI11" s="105">
        <v>448.452</v>
      </c>
      <c r="AJ11" s="105">
        <v>402.88</v>
      </c>
      <c r="AK11" s="105">
        <v>498.99200000000002</v>
      </c>
      <c r="AL11" s="105">
        <v>749.61800000000005</v>
      </c>
      <c r="AM11" s="105">
        <v>751.721</v>
      </c>
      <c r="AN11" s="105">
        <v>995.13099999999997</v>
      </c>
      <c r="AO11" s="105">
        <v>417.42</v>
      </c>
      <c r="AP11" s="105">
        <v>472.89</v>
      </c>
      <c r="AQ11" s="105">
        <v>946.78499999999997</v>
      </c>
      <c r="AR11" s="105">
        <v>950.923</v>
      </c>
      <c r="AS11" s="105">
        <v>844.87095120000004</v>
      </c>
      <c r="AT11" s="105">
        <v>860.15999260000001</v>
      </c>
      <c r="AU11" s="105">
        <v>1034.624</v>
      </c>
      <c r="AV11" s="105">
        <v>817.101</v>
      </c>
      <c r="AW11" s="105">
        <v>579.17700000000002</v>
      </c>
      <c r="AX11"/>
      <c r="AY11"/>
      <c r="AZ11"/>
      <c r="BA11"/>
      <c r="BB11"/>
      <c r="BC11"/>
      <c r="BD11"/>
      <c r="BE11"/>
      <c r="BF11"/>
      <c r="BG11"/>
      <c r="BH11"/>
      <c r="BI11"/>
      <c r="BJ11" s="42"/>
      <c r="BK11" s="42"/>
      <c r="BL11" s="42"/>
      <c r="BM11" s="42"/>
      <c r="BN11" s="42"/>
      <c r="BO11" s="186"/>
      <c r="BP11" s="186"/>
      <c r="BQ11" s="186"/>
      <c r="BR11" s="186"/>
    </row>
    <row r="12" spans="1:70" ht="14.4">
      <c r="A12" s="40" t="s">
        <v>49</v>
      </c>
      <c r="B12" s="105">
        <v>7.8</v>
      </c>
      <c r="C12" s="105">
        <v>7.5</v>
      </c>
      <c r="D12" s="105">
        <v>12.9</v>
      </c>
      <c r="E12" s="105">
        <v>16.8</v>
      </c>
      <c r="F12" s="105">
        <v>19.399999999999999</v>
      </c>
      <c r="G12" s="105">
        <v>21.5</v>
      </c>
      <c r="H12" s="105">
        <v>27.2</v>
      </c>
      <c r="I12" s="105">
        <v>38.200000000000003</v>
      </c>
      <c r="J12" s="105">
        <v>59.9</v>
      </c>
      <c r="K12" s="105">
        <v>51.2</v>
      </c>
      <c r="L12" s="105">
        <v>90.9</v>
      </c>
      <c r="M12" s="105">
        <v>79.8</v>
      </c>
      <c r="N12" s="105">
        <v>61.3</v>
      </c>
      <c r="O12" s="105">
        <v>71.599999999999994</v>
      </c>
      <c r="P12" s="105">
        <v>77.900000000000006</v>
      </c>
      <c r="Q12" s="105">
        <v>82.7</v>
      </c>
      <c r="R12" s="105">
        <v>78.7</v>
      </c>
      <c r="S12" s="105">
        <v>83.1</v>
      </c>
      <c r="T12" s="105">
        <v>90.2</v>
      </c>
      <c r="U12" s="105">
        <v>87.7</v>
      </c>
      <c r="V12" s="105">
        <v>100.2</v>
      </c>
      <c r="W12" s="105">
        <v>123.8</v>
      </c>
      <c r="X12" s="105">
        <v>116.7</v>
      </c>
      <c r="Y12" s="105">
        <v>151.9</v>
      </c>
      <c r="Z12" s="105">
        <v>98</v>
      </c>
      <c r="AA12" s="105">
        <v>99.212999999999994</v>
      </c>
      <c r="AB12" s="105">
        <v>103.26600000000001</v>
      </c>
      <c r="AC12" s="105">
        <v>107.383</v>
      </c>
      <c r="AD12" s="105">
        <v>117.229</v>
      </c>
      <c r="AE12" s="105">
        <v>289.30200000000002</v>
      </c>
      <c r="AF12" s="105">
        <v>98.245000000000005</v>
      </c>
      <c r="AG12" s="105">
        <v>123.746</v>
      </c>
      <c r="AH12" s="105">
        <v>80.064999999999998</v>
      </c>
      <c r="AI12" s="105">
        <v>105.986</v>
      </c>
      <c r="AJ12" s="105">
        <v>115.77500000000001</v>
      </c>
      <c r="AK12" s="105">
        <v>92.087999999999994</v>
      </c>
      <c r="AL12" s="105">
        <v>66.156000000000006</v>
      </c>
      <c r="AM12" s="105">
        <v>83.881</v>
      </c>
      <c r="AN12" s="105">
        <v>141.01</v>
      </c>
      <c r="AO12" s="105">
        <v>106.837</v>
      </c>
      <c r="AP12" s="105">
        <v>96.905000000000001</v>
      </c>
      <c r="AQ12" s="105">
        <v>95.352999999999994</v>
      </c>
      <c r="AR12" s="105">
        <v>90.847999999999999</v>
      </c>
      <c r="AS12" s="105">
        <v>91.135999999999996</v>
      </c>
      <c r="AT12" s="105">
        <v>65.806362890000003</v>
      </c>
      <c r="AU12" s="105">
        <v>73.290000000000006</v>
      </c>
      <c r="AV12" s="105">
        <v>83.126999999999995</v>
      </c>
      <c r="AW12" s="105">
        <v>150.358</v>
      </c>
      <c r="AX12"/>
      <c r="AY12"/>
      <c r="AZ12"/>
      <c r="BA12"/>
      <c r="BB12"/>
      <c r="BC12"/>
      <c r="BD12"/>
      <c r="BE12"/>
      <c r="BF12"/>
      <c r="BG12"/>
      <c r="BH12"/>
      <c r="BI12"/>
      <c r="BJ12" s="42"/>
      <c r="BK12" s="42"/>
      <c r="BL12" s="42"/>
      <c r="BM12" s="42"/>
      <c r="BN12" s="42"/>
      <c r="BO12" s="186"/>
      <c r="BP12" s="186"/>
      <c r="BQ12" s="186"/>
      <c r="BR12" s="186"/>
    </row>
    <row r="13" spans="1:70" ht="14.4">
      <c r="A13" s="40" t="s">
        <v>470</v>
      </c>
      <c r="B13" s="105">
        <v>83.5</v>
      </c>
      <c r="C13" s="105">
        <v>87.1</v>
      </c>
      <c r="D13" s="105">
        <v>109.9</v>
      </c>
      <c r="E13" s="105">
        <v>111.8</v>
      </c>
      <c r="F13" s="105">
        <v>110.5</v>
      </c>
      <c r="G13" s="105">
        <v>122.2</v>
      </c>
      <c r="H13" s="105">
        <v>137.5</v>
      </c>
      <c r="I13" s="105">
        <v>249.8</v>
      </c>
      <c r="J13" s="105">
        <v>318.39999999999998</v>
      </c>
      <c r="K13" s="105">
        <v>389.1</v>
      </c>
      <c r="L13" s="105">
        <v>453.6</v>
      </c>
      <c r="M13" s="105">
        <v>539.70000000000005</v>
      </c>
      <c r="N13" s="105">
        <v>532</v>
      </c>
      <c r="O13" s="105">
        <v>689</v>
      </c>
      <c r="P13" s="105">
        <v>733.3</v>
      </c>
      <c r="Q13" s="105">
        <v>736.4</v>
      </c>
      <c r="R13" s="105">
        <v>914.6</v>
      </c>
      <c r="S13" s="105">
        <v>1004.6</v>
      </c>
      <c r="T13" s="105">
        <v>862.8</v>
      </c>
      <c r="U13" s="105">
        <v>792.9</v>
      </c>
      <c r="V13" s="105">
        <v>753.1</v>
      </c>
      <c r="W13" s="105">
        <v>894.5</v>
      </c>
      <c r="X13" s="105">
        <v>865.6</v>
      </c>
      <c r="Y13" s="105">
        <v>866.5</v>
      </c>
      <c r="Z13" s="105">
        <v>698.7</v>
      </c>
      <c r="AA13" s="105">
        <v>752.91800000000001</v>
      </c>
      <c r="AB13" s="105">
        <v>859.96199999999999</v>
      </c>
      <c r="AC13" s="105">
        <v>815.86300000000006</v>
      </c>
      <c r="AD13" s="105">
        <v>878.86699999999996</v>
      </c>
      <c r="AE13" s="105">
        <v>543.97</v>
      </c>
      <c r="AF13" s="105">
        <v>951.26300000000003</v>
      </c>
      <c r="AG13" s="105">
        <v>1085.7550000000001</v>
      </c>
      <c r="AH13" s="105">
        <v>953.60400000000004</v>
      </c>
      <c r="AI13" s="105">
        <v>1226.241</v>
      </c>
      <c r="AJ13" s="105">
        <v>1300.6030000000001</v>
      </c>
      <c r="AK13" s="105">
        <v>2067.9360000000001</v>
      </c>
      <c r="AL13" s="105">
        <v>2171.2109999999998</v>
      </c>
      <c r="AM13" s="105">
        <v>2743.6579999999999</v>
      </c>
      <c r="AN13" s="105">
        <v>3426.9450000000002</v>
      </c>
      <c r="AO13" s="105">
        <v>2656.9520000000002</v>
      </c>
      <c r="AP13" s="105">
        <v>2354.473</v>
      </c>
      <c r="AQ13" s="105">
        <v>2314.3670000000002</v>
      </c>
      <c r="AR13" s="105">
        <v>2444.3490000000002</v>
      </c>
      <c r="AS13" s="105">
        <v>3103.875</v>
      </c>
      <c r="AT13" s="105">
        <v>3602.2150324499999</v>
      </c>
      <c r="AU13" s="105">
        <v>3754.5949999999998</v>
      </c>
      <c r="AV13" s="105">
        <v>3684.8739999999998</v>
      </c>
      <c r="AW13" s="105">
        <v>3843.5140000000001</v>
      </c>
      <c r="AX13"/>
      <c r="AY13"/>
      <c r="AZ13"/>
      <c r="BA13"/>
      <c r="BB13"/>
      <c r="BC13"/>
      <c r="BD13"/>
      <c r="BE13"/>
      <c r="BF13"/>
      <c r="BG13"/>
      <c r="BH13"/>
      <c r="BI13"/>
      <c r="BJ13" s="42"/>
      <c r="BK13" s="42"/>
      <c r="BL13" s="42"/>
      <c r="BM13" s="42"/>
      <c r="BN13" s="42"/>
      <c r="BO13" s="186"/>
      <c r="BP13" s="186"/>
      <c r="BQ13" s="186"/>
      <c r="BR13" s="186"/>
    </row>
    <row r="14" spans="1:70" ht="14.4">
      <c r="A14" s="40" t="s">
        <v>471</v>
      </c>
      <c r="B14" s="105">
        <v>7.9</v>
      </c>
      <c r="C14" s="105">
        <v>14.1</v>
      </c>
      <c r="D14" s="105">
        <v>17.2</v>
      </c>
      <c r="E14" s="105">
        <v>12.5</v>
      </c>
      <c r="F14" s="105">
        <v>15</v>
      </c>
      <c r="G14" s="105">
        <v>21.6</v>
      </c>
      <c r="H14" s="105">
        <v>22</v>
      </c>
      <c r="I14" s="105">
        <v>39.9</v>
      </c>
      <c r="J14" s="105">
        <v>56.5</v>
      </c>
      <c r="K14" s="105">
        <v>97.2</v>
      </c>
      <c r="L14" s="105">
        <v>132.69999999999999</v>
      </c>
      <c r="M14" s="105">
        <v>186.8</v>
      </c>
      <c r="N14" s="105">
        <v>214</v>
      </c>
      <c r="O14" s="105">
        <v>252.8</v>
      </c>
      <c r="P14" s="105">
        <v>249.8</v>
      </c>
      <c r="Q14" s="105">
        <v>175.8</v>
      </c>
      <c r="R14" s="105">
        <v>114.7</v>
      </c>
      <c r="S14" s="105">
        <v>101.2</v>
      </c>
      <c r="T14" s="105">
        <v>89.7</v>
      </c>
      <c r="U14" s="105">
        <v>76.7</v>
      </c>
      <c r="V14" s="105">
        <v>85</v>
      </c>
      <c r="W14" s="105">
        <v>116.9</v>
      </c>
      <c r="X14" s="105">
        <v>161.1</v>
      </c>
      <c r="Y14" s="105">
        <v>189.6</v>
      </c>
      <c r="Z14" s="105">
        <v>141.9</v>
      </c>
      <c r="AA14" s="105">
        <v>197.648</v>
      </c>
      <c r="AB14" s="105">
        <v>271.58300000000003</v>
      </c>
      <c r="AC14" s="105">
        <v>379.37200000000001</v>
      </c>
      <c r="AD14" s="105">
        <v>419.63799999999998</v>
      </c>
      <c r="AE14" s="105">
        <v>531.15899999999999</v>
      </c>
      <c r="AF14" s="105">
        <v>761.05</v>
      </c>
      <c r="AG14" s="105">
        <v>707.20899999999995</v>
      </c>
      <c r="AH14" s="105">
        <v>503.23</v>
      </c>
      <c r="AI14" s="105">
        <v>525.30899999999997</v>
      </c>
      <c r="AJ14" s="105">
        <v>430.96300000000002</v>
      </c>
      <c r="AK14" s="105">
        <v>513.64</v>
      </c>
      <c r="AL14" s="105">
        <v>841.78599999999994</v>
      </c>
      <c r="AM14" s="105">
        <v>908.36599999999999</v>
      </c>
      <c r="AN14" s="105">
        <v>1099.4359999999999</v>
      </c>
      <c r="AO14" s="105">
        <v>701.14599999999996</v>
      </c>
      <c r="AP14" s="105">
        <v>767.96600000000001</v>
      </c>
      <c r="AQ14" s="105">
        <v>886.17899999999997</v>
      </c>
      <c r="AR14" s="105">
        <v>1013.972</v>
      </c>
      <c r="AS14" s="105">
        <v>1044.44489187</v>
      </c>
      <c r="AT14" s="105">
        <v>849.6630174500001</v>
      </c>
      <c r="AU14" s="105">
        <v>691.202</v>
      </c>
      <c r="AV14" s="105">
        <v>573.29899999999998</v>
      </c>
      <c r="AW14" s="105">
        <v>643.45299999999997</v>
      </c>
      <c r="AX14"/>
      <c r="AY14"/>
      <c r="AZ14"/>
      <c r="BA14"/>
      <c r="BB14"/>
      <c r="BC14"/>
      <c r="BD14"/>
      <c r="BE14"/>
      <c r="BF14"/>
      <c r="BG14"/>
      <c r="BH14"/>
      <c r="BI14"/>
      <c r="BJ14" s="42"/>
      <c r="BK14" s="42"/>
      <c r="BL14" s="42"/>
      <c r="BM14" s="42"/>
      <c r="BN14" s="42"/>
      <c r="BO14" s="186"/>
      <c r="BP14" s="186"/>
      <c r="BQ14" s="186"/>
      <c r="BR14" s="186"/>
    </row>
    <row r="15" spans="1:70" ht="14.4">
      <c r="A15" s="40" t="s">
        <v>472</v>
      </c>
      <c r="B15" s="45" t="s">
        <v>394</v>
      </c>
      <c r="C15" s="45" t="s">
        <v>394</v>
      </c>
      <c r="D15" s="45" t="s">
        <v>394</v>
      </c>
      <c r="E15" s="45" t="s">
        <v>394</v>
      </c>
      <c r="F15" s="45" t="s">
        <v>394</v>
      </c>
      <c r="G15" s="45" t="s">
        <v>394</v>
      </c>
      <c r="H15" s="45" t="s">
        <v>394</v>
      </c>
      <c r="I15" s="45" t="s">
        <v>394</v>
      </c>
      <c r="J15" s="45" t="s">
        <v>394</v>
      </c>
      <c r="K15" s="45" t="s">
        <v>394</v>
      </c>
      <c r="L15" s="45" t="s">
        <v>394</v>
      </c>
      <c r="M15" s="45" t="s">
        <v>394</v>
      </c>
      <c r="N15" s="45" t="s">
        <v>394</v>
      </c>
      <c r="O15" s="45" t="s">
        <v>394</v>
      </c>
      <c r="P15" s="45" t="s">
        <v>394</v>
      </c>
      <c r="Q15" s="45" t="s">
        <v>394</v>
      </c>
      <c r="R15" s="45" t="s">
        <v>394</v>
      </c>
      <c r="S15" s="45" t="s">
        <v>394</v>
      </c>
      <c r="T15" s="105">
        <v>53.9</v>
      </c>
      <c r="U15" s="105">
        <v>32.5</v>
      </c>
      <c r="V15" s="105">
        <v>45.3</v>
      </c>
      <c r="W15" s="105">
        <v>38.700000000000003</v>
      </c>
      <c r="X15" s="105">
        <v>52.5</v>
      </c>
      <c r="Y15" s="105">
        <v>48.5</v>
      </c>
      <c r="Z15" s="105">
        <v>28.6</v>
      </c>
      <c r="AA15" s="105">
        <v>36.840000000000003</v>
      </c>
      <c r="AB15" s="105">
        <v>83.918000000000006</v>
      </c>
      <c r="AC15" s="105">
        <v>123.658</v>
      </c>
      <c r="AD15" s="105">
        <v>214.85400000000001</v>
      </c>
      <c r="AE15" s="105">
        <v>239.654</v>
      </c>
      <c r="AF15" s="105">
        <v>173.37200000000001</v>
      </c>
      <c r="AG15" s="105">
        <v>439.71100000000001</v>
      </c>
      <c r="AH15" s="105">
        <v>164.602</v>
      </c>
      <c r="AI15" s="105">
        <v>295.61799999999999</v>
      </c>
      <c r="AJ15" s="105">
        <v>415.404</v>
      </c>
      <c r="AK15" s="105">
        <v>474.29399999999998</v>
      </c>
      <c r="AL15" s="105">
        <v>650.34699999999998</v>
      </c>
      <c r="AM15" s="105">
        <v>478.39</v>
      </c>
      <c r="AN15" s="105">
        <v>737.31200000000001</v>
      </c>
      <c r="AO15" s="105">
        <v>1153.7270000000001</v>
      </c>
      <c r="AP15" s="105">
        <v>922.23299999999995</v>
      </c>
      <c r="AQ15" s="105">
        <v>781.21500000000003</v>
      </c>
      <c r="AR15" s="105">
        <v>801.70299999999997</v>
      </c>
      <c r="AS15" s="105">
        <v>1152.165</v>
      </c>
      <c r="AT15" s="105">
        <v>906.13920689999998</v>
      </c>
      <c r="AU15" s="105">
        <v>731.13699999999994</v>
      </c>
      <c r="AV15" s="105">
        <v>815.23400000000004</v>
      </c>
      <c r="AW15" s="105">
        <v>1033.047</v>
      </c>
      <c r="AX15"/>
      <c r="AY15"/>
      <c r="AZ15"/>
      <c r="BA15"/>
      <c r="BB15"/>
      <c r="BC15"/>
      <c r="BD15"/>
      <c r="BE15"/>
      <c r="BF15"/>
      <c r="BG15"/>
      <c r="BH15"/>
      <c r="BI15"/>
      <c r="BJ15" s="42"/>
      <c r="BK15" s="42"/>
      <c r="BL15" s="42"/>
      <c r="BM15" s="42"/>
      <c r="BN15" s="42"/>
      <c r="BO15" s="186"/>
      <c r="BP15" s="186"/>
      <c r="BQ15" s="186"/>
      <c r="BR15" s="186"/>
    </row>
    <row r="16" spans="1:70" ht="14.4">
      <c r="A16" s="40" t="s">
        <v>473</v>
      </c>
      <c r="B16" s="45" t="s">
        <v>394</v>
      </c>
      <c r="C16" s="45" t="s">
        <v>394</v>
      </c>
      <c r="D16" s="45" t="s">
        <v>394</v>
      </c>
      <c r="E16" s="45" t="s">
        <v>394</v>
      </c>
      <c r="F16" s="45" t="s">
        <v>394</v>
      </c>
      <c r="G16" s="45" t="s">
        <v>394</v>
      </c>
      <c r="H16" s="45" t="s">
        <v>394</v>
      </c>
      <c r="I16" s="45" t="s">
        <v>394</v>
      </c>
      <c r="J16" s="45" t="s">
        <v>394</v>
      </c>
      <c r="K16" s="45" t="s">
        <v>394</v>
      </c>
      <c r="L16" s="45" t="s">
        <v>394</v>
      </c>
      <c r="M16" s="45" t="s">
        <v>394</v>
      </c>
      <c r="N16" s="45" t="s">
        <v>394</v>
      </c>
      <c r="O16" s="45" t="s">
        <v>394</v>
      </c>
      <c r="P16" s="45" t="s">
        <v>394</v>
      </c>
      <c r="Q16" s="45" t="s">
        <v>394</v>
      </c>
      <c r="R16" s="45" t="s">
        <v>394</v>
      </c>
      <c r="S16" s="45" t="s">
        <v>394</v>
      </c>
      <c r="T16" s="105">
        <v>15.6</v>
      </c>
      <c r="U16" s="105">
        <v>1.2</v>
      </c>
      <c r="V16" s="105">
        <v>1.7</v>
      </c>
      <c r="W16" s="105">
        <v>1.7</v>
      </c>
      <c r="X16" s="105">
        <v>0.4</v>
      </c>
      <c r="Y16" s="105">
        <v>0</v>
      </c>
      <c r="Z16" s="105">
        <v>0</v>
      </c>
      <c r="AA16" s="105">
        <v>1.1559999999999999</v>
      </c>
      <c r="AB16" s="105">
        <v>27.265000000000001</v>
      </c>
      <c r="AC16" s="105">
        <v>1.6970000000000001</v>
      </c>
      <c r="AD16" s="105">
        <v>1.119</v>
      </c>
      <c r="AE16" s="105">
        <v>162.20099999999999</v>
      </c>
      <c r="AF16" s="105">
        <v>89.587000000000003</v>
      </c>
      <c r="AG16" s="105">
        <v>119.996</v>
      </c>
      <c r="AH16" s="105">
        <v>46.835000000000001</v>
      </c>
      <c r="AI16" s="105">
        <v>63.973999999999997</v>
      </c>
      <c r="AJ16" s="105">
        <v>423.75599999999997</v>
      </c>
      <c r="AK16" s="105">
        <v>402.928</v>
      </c>
      <c r="AL16" s="105">
        <v>569.05899999999997</v>
      </c>
      <c r="AM16" s="105">
        <v>655.22799999999995</v>
      </c>
      <c r="AN16" s="105">
        <v>573.39400000000001</v>
      </c>
      <c r="AO16" s="105">
        <v>545.178</v>
      </c>
      <c r="AP16" s="105">
        <v>455.62900000000002</v>
      </c>
      <c r="AQ16" s="105">
        <v>405.31</v>
      </c>
      <c r="AR16" s="105">
        <v>684.93100000000004</v>
      </c>
      <c r="AS16" s="105">
        <v>522.43799999999999</v>
      </c>
      <c r="AT16" s="105">
        <v>536.55869989999997</v>
      </c>
      <c r="AU16" s="105">
        <v>465.10399999999998</v>
      </c>
      <c r="AV16" s="105">
        <v>432.94600000000003</v>
      </c>
      <c r="AW16" s="105">
        <v>473.01499999999999</v>
      </c>
      <c r="AX16"/>
      <c r="AY16"/>
      <c r="AZ16"/>
      <c r="BA16"/>
      <c r="BB16"/>
      <c r="BC16"/>
      <c r="BD16"/>
      <c r="BE16"/>
      <c r="BF16"/>
      <c r="BG16"/>
      <c r="BH16"/>
      <c r="BI16"/>
      <c r="BJ16" s="42"/>
      <c r="BK16" s="42"/>
      <c r="BL16" s="42"/>
      <c r="BM16" s="42"/>
      <c r="BN16" s="42"/>
      <c r="BO16" s="186"/>
      <c r="BP16" s="186"/>
      <c r="BQ16" s="186"/>
      <c r="BR16" s="186"/>
    </row>
    <row r="17" spans="1:70" ht="14.4">
      <c r="A17" s="40" t="s">
        <v>474</v>
      </c>
      <c r="B17" s="45" t="s">
        <v>394</v>
      </c>
      <c r="C17" s="45" t="s">
        <v>394</v>
      </c>
      <c r="D17" s="45" t="s">
        <v>394</v>
      </c>
      <c r="E17" s="45" t="s">
        <v>394</v>
      </c>
      <c r="F17" s="45" t="s">
        <v>394</v>
      </c>
      <c r="G17" s="45" t="s">
        <v>394</v>
      </c>
      <c r="H17" s="45" t="s">
        <v>394</v>
      </c>
      <c r="I17" s="45" t="s">
        <v>394</v>
      </c>
      <c r="J17" s="45" t="s">
        <v>394</v>
      </c>
      <c r="K17" s="45" t="s">
        <v>394</v>
      </c>
      <c r="L17" s="45" t="s">
        <v>394</v>
      </c>
      <c r="M17" s="45" t="s">
        <v>394</v>
      </c>
      <c r="N17" s="45" t="s">
        <v>394</v>
      </c>
      <c r="O17" s="45" t="s">
        <v>394</v>
      </c>
      <c r="P17" s="45" t="s">
        <v>394</v>
      </c>
      <c r="Q17" s="45" t="s">
        <v>394</v>
      </c>
      <c r="R17" s="45" t="s">
        <v>394</v>
      </c>
      <c r="S17" s="45" t="s">
        <v>394</v>
      </c>
      <c r="T17" s="105">
        <v>101.9</v>
      </c>
      <c r="U17" s="105">
        <v>15</v>
      </c>
      <c r="V17" s="105">
        <v>10.5</v>
      </c>
      <c r="W17" s="105">
        <v>16.600000000000001</v>
      </c>
      <c r="X17" s="105">
        <v>16.7</v>
      </c>
      <c r="Y17" s="105">
        <v>21.1</v>
      </c>
      <c r="Z17" s="105">
        <v>9.1999999999999993</v>
      </c>
      <c r="AA17" s="105">
        <v>11.137</v>
      </c>
      <c r="AB17" s="105">
        <v>9.6120000000000001</v>
      </c>
      <c r="AC17" s="105">
        <v>10.66</v>
      </c>
      <c r="AD17" s="105">
        <v>12.749000000000001</v>
      </c>
      <c r="AE17" s="105">
        <v>17.937000000000001</v>
      </c>
      <c r="AF17" s="105">
        <v>22.55</v>
      </c>
      <c r="AG17" s="105">
        <v>13.948</v>
      </c>
      <c r="AH17" s="105">
        <v>13.464</v>
      </c>
      <c r="AI17" s="105">
        <v>118.102</v>
      </c>
      <c r="AJ17" s="105">
        <v>30.254999999999999</v>
      </c>
      <c r="AK17" s="105">
        <v>41.212000000000003</v>
      </c>
      <c r="AL17" s="105">
        <v>82.498000000000005</v>
      </c>
      <c r="AM17" s="105">
        <v>104.85</v>
      </c>
      <c r="AN17" s="105">
        <v>94.608999999999995</v>
      </c>
      <c r="AO17" s="105">
        <v>97.369</v>
      </c>
      <c r="AP17" s="105">
        <v>91.712999999999994</v>
      </c>
      <c r="AQ17" s="105">
        <v>98.944999999999993</v>
      </c>
      <c r="AR17" s="105">
        <v>94.165000000000006</v>
      </c>
      <c r="AS17" s="105">
        <v>144.52500000000001</v>
      </c>
      <c r="AT17" s="105">
        <v>154.73962119000001</v>
      </c>
      <c r="AU17" s="105">
        <v>124.819</v>
      </c>
      <c r="AV17" s="105">
        <v>118.00700000000001</v>
      </c>
      <c r="AW17" s="105">
        <v>126.90900000000001</v>
      </c>
      <c r="AX17"/>
      <c r="AY17"/>
      <c r="AZ17"/>
      <c r="BA17"/>
      <c r="BB17"/>
      <c r="BC17"/>
      <c r="BD17"/>
      <c r="BE17"/>
      <c r="BF17"/>
      <c r="BG17"/>
      <c r="BH17"/>
      <c r="BI17"/>
      <c r="BJ17" s="42"/>
      <c r="BK17" s="42"/>
      <c r="BL17" s="42"/>
      <c r="BM17" s="42"/>
      <c r="BN17" s="42"/>
      <c r="BO17" s="186"/>
      <c r="BP17" s="186"/>
      <c r="BQ17" s="186"/>
      <c r="BR17" s="186"/>
    </row>
    <row r="18" spans="1:70" ht="14.4">
      <c r="A18" s="40" t="s">
        <v>475</v>
      </c>
      <c r="B18" s="45" t="s">
        <v>394</v>
      </c>
      <c r="C18" s="45" t="s">
        <v>394</v>
      </c>
      <c r="D18" s="45" t="s">
        <v>394</v>
      </c>
      <c r="E18" s="45" t="s">
        <v>394</v>
      </c>
      <c r="F18" s="45" t="s">
        <v>394</v>
      </c>
      <c r="G18" s="45" t="s">
        <v>394</v>
      </c>
      <c r="H18" s="45" t="s">
        <v>394</v>
      </c>
      <c r="I18" s="45" t="s">
        <v>394</v>
      </c>
      <c r="J18" s="45" t="s">
        <v>394</v>
      </c>
      <c r="K18" s="45" t="s">
        <v>394</v>
      </c>
      <c r="L18" s="45" t="s">
        <v>394</v>
      </c>
      <c r="M18" s="45" t="s">
        <v>394</v>
      </c>
      <c r="N18" s="45" t="s">
        <v>394</v>
      </c>
      <c r="O18" s="45" t="s">
        <v>394</v>
      </c>
      <c r="P18" s="45" t="s">
        <v>394</v>
      </c>
      <c r="Q18" s="45" t="s">
        <v>394</v>
      </c>
      <c r="R18" s="45" t="s">
        <v>394</v>
      </c>
      <c r="S18" s="45" t="s">
        <v>394</v>
      </c>
      <c r="T18" s="105">
        <v>0</v>
      </c>
      <c r="U18" s="105">
        <v>124.8</v>
      </c>
      <c r="V18" s="105">
        <v>82.9</v>
      </c>
      <c r="W18" s="105">
        <v>221.4</v>
      </c>
      <c r="X18" s="105">
        <v>280.5</v>
      </c>
      <c r="Y18" s="105">
        <v>334.6</v>
      </c>
      <c r="Z18" s="105">
        <v>346.7</v>
      </c>
      <c r="AA18" s="105">
        <v>301.904</v>
      </c>
      <c r="AB18" s="105">
        <v>314.03100000000001</v>
      </c>
      <c r="AC18" s="105">
        <v>1753.952</v>
      </c>
      <c r="AD18" s="105">
        <v>526.20000000000005</v>
      </c>
      <c r="AE18" s="105">
        <v>403.76100000000002</v>
      </c>
      <c r="AF18" s="105">
        <v>339.22500000000002</v>
      </c>
      <c r="AG18" s="105">
        <v>589.33500000000004</v>
      </c>
      <c r="AH18" s="105">
        <v>618.27099999999996</v>
      </c>
      <c r="AI18" s="105">
        <v>539.44000000000005</v>
      </c>
      <c r="AJ18" s="105">
        <v>876.49800000000005</v>
      </c>
      <c r="AK18" s="105">
        <v>939.40099999999995</v>
      </c>
      <c r="AL18" s="105">
        <v>386.39299999999997</v>
      </c>
      <c r="AM18" s="105">
        <v>390.31900000000002</v>
      </c>
      <c r="AN18" s="105">
        <v>576.11599999999999</v>
      </c>
      <c r="AO18" s="105">
        <v>518.02700000000004</v>
      </c>
      <c r="AP18" s="105">
        <v>409.55700000000002</v>
      </c>
      <c r="AQ18" s="105">
        <v>369.67599999999999</v>
      </c>
      <c r="AR18" s="105">
        <v>366.76299999999998</v>
      </c>
      <c r="AS18" s="105">
        <v>408.24799999999999</v>
      </c>
      <c r="AT18" s="105">
        <v>538.69278199999997</v>
      </c>
      <c r="AU18" s="105">
        <v>502.745</v>
      </c>
      <c r="AV18" s="105">
        <v>578.95600000000002</v>
      </c>
      <c r="AW18" s="105">
        <v>787.40899999999999</v>
      </c>
      <c r="AX18"/>
      <c r="AY18"/>
      <c r="AZ18"/>
      <c r="BA18"/>
      <c r="BB18"/>
      <c r="BC18"/>
      <c r="BD18"/>
      <c r="BE18"/>
      <c r="BF18"/>
      <c r="BG18"/>
      <c r="BH18"/>
      <c r="BI18"/>
      <c r="BJ18" s="42"/>
      <c r="BK18" s="42"/>
      <c r="BL18" s="42"/>
      <c r="BM18" s="42"/>
      <c r="BN18" s="42"/>
      <c r="BO18" s="186"/>
      <c r="BP18" s="186"/>
      <c r="BQ18" s="186"/>
      <c r="BR18" s="186"/>
    </row>
    <row r="19" spans="1:70" ht="14.4">
      <c r="A19" s="40" t="s">
        <v>477</v>
      </c>
      <c r="B19" s="45" t="s">
        <v>394</v>
      </c>
      <c r="C19" s="45" t="s">
        <v>394</v>
      </c>
      <c r="D19" s="45" t="s">
        <v>394</v>
      </c>
      <c r="E19" s="45" t="s">
        <v>394</v>
      </c>
      <c r="F19" s="45" t="s">
        <v>394</v>
      </c>
      <c r="G19" s="45" t="s">
        <v>394</v>
      </c>
      <c r="H19" s="45" t="s">
        <v>394</v>
      </c>
      <c r="I19" s="45" t="s">
        <v>394</v>
      </c>
      <c r="J19" s="45" t="s">
        <v>394</v>
      </c>
      <c r="K19" s="45" t="s">
        <v>394</v>
      </c>
      <c r="L19" s="45" t="s">
        <v>394</v>
      </c>
      <c r="M19" s="45" t="s">
        <v>394</v>
      </c>
      <c r="N19" s="45" t="s">
        <v>394</v>
      </c>
      <c r="O19" s="45" t="s">
        <v>394</v>
      </c>
      <c r="P19" s="45" t="s">
        <v>394</v>
      </c>
      <c r="Q19" s="45" t="s">
        <v>394</v>
      </c>
      <c r="R19" s="45" t="s">
        <v>394</v>
      </c>
      <c r="S19" s="45" t="s">
        <v>394</v>
      </c>
      <c r="T19" s="105">
        <v>114.7</v>
      </c>
      <c r="U19" s="105">
        <v>110.4</v>
      </c>
      <c r="V19" s="105">
        <v>88.1</v>
      </c>
      <c r="W19" s="105">
        <v>108.3</v>
      </c>
      <c r="X19" s="105">
        <v>129.30000000000001</v>
      </c>
      <c r="Y19" s="105">
        <v>159.20000000000002</v>
      </c>
      <c r="Z19" s="105">
        <v>175.3</v>
      </c>
      <c r="AA19" s="105">
        <v>145.881</v>
      </c>
      <c r="AB19" s="105">
        <v>135.64600000000002</v>
      </c>
      <c r="AC19" s="105">
        <v>81.694999999999993</v>
      </c>
      <c r="AD19" s="105">
        <v>84.540999999999997</v>
      </c>
      <c r="AE19" s="105">
        <v>96.173000000000002</v>
      </c>
      <c r="AF19" s="105">
        <v>122.175</v>
      </c>
      <c r="AG19" s="105">
        <v>97.003</v>
      </c>
      <c r="AH19" s="105">
        <v>105.93899999999999</v>
      </c>
      <c r="AI19" s="105">
        <v>41.679000000000002</v>
      </c>
      <c r="AJ19" s="105">
        <v>809.36800000000005</v>
      </c>
      <c r="AK19" s="105">
        <v>1232.154</v>
      </c>
      <c r="AL19" s="105">
        <v>1747.4690000000001</v>
      </c>
      <c r="AM19" s="105">
        <v>2454.4480000000003</v>
      </c>
      <c r="AN19" s="105">
        <v>3144.9952227299996</v>
      </c>
      <c r="AO19" s="105">
        <v>3491.4088063300001</v>
      </c>
      <c r="AP19" s="105">
        <v>3750.9899076599995</v>
      </c>
      <c r="AQ19" s="105">
        <v>3981.6961375400001</v>
      </c>
      <c r="AR19" s="105">
        <v>4170.9184329499994</v>
      </c>
      <c r="AS19" s="105">
        <v>4418.4297946200004</v>
      </c>
      <c r="AT19" s="105">
        <v>4958.1569999999992</v>
      </c>
      <c r="AU19" s="105">
        <v>5419.8109999999997</v>
      </c>
      <c r="AV19" s="105">
        <v>5701.9679999999998</v>
      </c>
      <c r="AW19" s="105">
        <v>6269.0770000000002</v>
      </c>
      <c r="AX19"/>
      <c r="AY19"/>
      <c r="AZ19"/>
      <c r="BA19"/>
      <c r="BB19"/>
      <c r="BC19"/>
      <c r="BD19"/>
      <c r="BE19"/>
      <c r="BF19"/>
      <c r="BG19"/>
      <c r="BH19"/>
      <c r="BI19"/>
      <c r="BJ19" s="42"/>
      <c r="BK19" s="42"/>
      <c r="BL19" s="42"/>
      <c r="BM19" s="42"/>
      <c r="BN19" s="42"/>
      <c r="BO19" s="186"/>
      <c r="BP19" s="186"/>
      <c r="BQ19" s="186"/>
      <c r="BR19" s="186"/>
    </row>
    <row r="20" spans="1:70" ht="14.4">
      <c r="A20" s="40" t="s">
        <v>476</v>
      </c>
      <c r="B20" s="105">
        <v>19.3</v>
      </c>
      <c r="C20" s="105">
        <v>22.200000000000003</v>
      </c>
      <c r="D20" s="105">
        <v>26.099999999999998</v>
      </c>
      <c r="E20" s="105">
        <v>31.2</v>
      </c>
      <c r="F20" s="105">
        <v>32.200000000000003</v>
      </c>
      <c r="G20" s="105">
        <v>40.9</v>
      </c>
      <c r="H20" s="105">
        <v>62.6</v>
      </c>
      <c r="I20" s="105">
        <v>93.899999999999991</v>
      </c>
      <c r="J20" s="105">
        <v>136.9</v>
      </c>
      <c r="K20" s="105">
        <v>178.9</v>
      </c>
      <c r="L20" s="105">
        <v>238.4</v>
      </c>
      <c r="M20" s="105">
        <v>298.60000000000002</v>
      </c>
      <c r="N20" s="105">
        <v>444.4</v>
      </c>
      <c r="O20" s="105">
        <v>474.4</v>
      </c>
      <c r="P20" s="105">
        <v>709.9</v>
      </c>
      <c r="Q20" s="105">
        <v>739.5</v>
      </c>
      <c r="R20" s="105">
        <v>835.19999999999993</v>
      </c>
      <c r="S20" s="105">
        <v>1086.9000000000001</v>
      </c>
      <c r="T20" s="105">
        <v>647.20000000000027</v>
      </c>
      <c r="U20" s="105">
        <v>696.80000000000018</v>
      </c>
      <c r="V20" s="105">
        <v>737.09999999999991</v>
      </c>
      <c r="W20" s="105">
        <v>795.90000000000009</v>
      </c>
      <c r="X20" s="105">
        <v>680.40000000000009</v>
      </c>
      <c r="Y20" s="105">
        <v>499.10000000000036</v>
      </c>
      <c r="Z20" s="105">
        <v>604.30000000000018</v>
      </c>
      <c r="AA20" s="105">
        <v>820.31099999999969</v>
      </c>
      <c r="AB20" s="105">
        <v>779.47299999999996</v>
      </c>
      <c r="AC20" s="105">
        <v>1342.2979999999998</v>
      </c>
      <c r="AD20" s="105">
        <v>908.14800000000014</v>
      </c>
      <c r="AE20" s="105">
        <v>1046.8550000000005</v>
      </c>
      <c r="AF20" s="105">
        <v>1311.3259999999973</v>
      </c>
      <c r="AG20" s="105">
        <v>1576.2757679999986</v>
      </c>
      <c r="AH20" s="105">
        <v>1522.6042320000006</v>
      </c>
      <c r="AI20" s="105">
        <v>1696.541049999998</v>
      </c>
      <c r="AJ20" s="105">
        <v>2530.0210532500005</v>
      </c>
      <c r="AK20" s="105">
        <v>3262.7419999999984</v>
      </c>
      <c r="AL20" s="105">
        <v>4490.9310000000005</v>
      </c>
      <c r="AM20" s="105">
        <v>6686.6430000000018</v>
      </c>
      <c r="AN20" s="105">
        <v>6360.1985705600018</v>
      </c>
      <c r="AO20" s="105">
        <v>5827.6116365800008</v>
      </c>
      <c r="AP20" s="105">
        <v>5768.9455846000019</v>
      </c>
      <c r="AQ20" s="105">
        <v>6331.8596111500046</v>
      </c>
      <c r="AR20" s="105">
        <v>5819.7768283099977</v>
      </c>
      <c r="AS20" s="105">
        <v>5419.020478590006</v>
      </c>
      <c r="AT20" s="105">
        <v>6065.4067626999968</v>
      </c>
      <c r="AU20" s="105">
        <v>5664.6860000000015</v>
      </c>
      <c r="AV20" s="105">
        <v>5942.1100000000006</v>
      </c>
      <c r="AW20" s="105">
        <v>7286.2220000000016</v>
      </c>
      <c r="AX20"/>
      <c r="AY20"/>
      <c r="AZ20"/>
      <c r="BA20"/>
      <c r="BB20"/>
      <c r="BC20"/>
      <c r="BD20"/>
      <c r="BE20"/>
      <c r="BF20"/>
      <c r="BG20"/>
      <c r="BH20"/>
      <c r="BI20"/>
      <c r="BJ20" s="42"/>
      <c r="BK20" s="42"/>
      <c r="BL20" s="42"/>
      <c r="BM20" s="42"/>
      <c r="BN20" s="42"/>
      <c r="BO20" s="186"/>
      <c r="BP20" s="186"/>
      <c r="BQ20" s="186"/>
      <c r="BR20" s="186"/>
    </row>
    <row r="21" spans="1:70" ht="14.4">
      <c r="A21" s="41" t="s">
        <v>39</v>
      </c>
      <c r="B21" s="104">
        <v>91.3</v>
      </c>
      <c r="C21" s="104">
        <v>112.7</v>
      </c>
      <c r="D21" s="104">
        <v>153.4</v>
      </c>
      <c r="E21" s="104">
        <v>195.3</v>
      </c>
      <c r="F21" s="104">
        <v>237.4</v>
      </c>
      <c r="G21" s="104">
        <v>369.9</v>
      </c>
      <c r="H21" s="104">
        <v>554.20000000000005</v>
      </c>
      <c r="I21" s="104">
        <v>752</v>
      </c>
      <c r="J21" s="104">
        <v>952.7</v>
      </c>
      <c r="K21" s="104">
        <v>978</v>
      </c>
      <c r="L21" s="104">
        <v>1153.5999999999999</v>
      </c>
      <c r="M21" s="104">
        <v>1421.6</v>
      </c>
      <c r="N21" s="104">
        <v>1821.7</v>
      </c>
      <c r="O21" s="104">
        <v>1883.3</v>
      </c>
      <c r="P21" s="104">
        <v>1972.4</v>
      </c>
      <c r="Q21" s="104">
        <v>1889.4</v>
      </c>
      <c r="R21" s="104">
        <v>1468.4</v>
      </c>
      <c r="S21" s="104">
        <v>1999.1</v>
      </c>
      <c r="T21" s="104">
        <v>2084.6</v>
      </c>
      <c r="U21" s="104">
        <v>2564.6999999999998</v>
      </c>
      <c r="V21" s="104">
        <v>2814.5</v>
      </c>
      <c r="W21" s="104">
        <v>3151.2</v>
      </c>
      <c r="X21" s="104">
        <v>3060.6</v>
      </c>
      <c r="Y21" s="104">
        <v>3157</v>
      </c>
      <c r="Z21" s="104">
        <v>3003.1</v>
      </c>
      <c r="AA21" s="104">
        <v>2979.9</v>
      </c>
      <c r="AB21" s="104">
        <v>3125.9</v>
      </c>
      <c r="AC21" s="104">
        <v>4548.3</v>
      </c>
      <c r="AD21" s="104">
        <v>5124.6000000000004</v>
      </c>
      <c r="AE21" s="104">
        <v>6014</v>
      </c>
      <c r="AF21" s="104">
        <v>6040.1</v>
      </c>
      <c r="AG21" s="104">
        <v>6321.6</v>
      </c>
      <c r="AH21" s="104">
        <v>6316.7</v>
      </c>
      <c r="AI21" s="104">
        <v>6537.1</v>
      </c>
      <c r="AJ21" s="104">
        <v>8330.2999999999993</v>
      </c>
      <c r="AK21" s="104">
        <v>11796.3</v>
      </c>
      <c r="AL21" s="104">
        <v>13733.7</v>
      </c>
      <c r="AM21" s="104">
        <v>16555.599999999999</v>
      </c>
      <c r="AN21" s="104">
        <v>18089.2</v>
      </c>
      <c r="AO21" s="104">
        <v>18019.2</v>
      </c>
      <c r="AP21" s="104">
        <v>19083</v>
      </c>
      <c r="AQ21" s="104">
        <v>20079.8</v>
      </c>
      <c r="AR21" s="104">
        <v>21484.2</v>
      </c>
      <c r="AS21" s="104">
        <v>23410.9</v>
      </c>
      <c r="AT21" s="104">
        <v>25452.3</v>
      </c>
      <c r="AU21" s="104">
        <v>27503.8</v>
      </c>
      <c r="AV21" s="104">
        <v>29001.591999999997</v>
      </c>
      <c r="AW21" s="104">
        <v>30731.120999999999</v>
      </c>
      <c r="AX21"/>
      <c r="AY21"/>
      <c r="AZ21"/>
      <c r="BA21"/>
      <c r="BB21"/>
      <c r="BC21"/>
      <c r="BD21"/>
      <c r="BE21"/>
      <c r="BF21"/>
      <c r="BG21"/>
      <c r="BH21"/>
      <c r="BI21"/>
      <c r="BJ21" s="42"/>
      <c r="BK21" s="42"/>
      <c r="BL21" s="42"/>
      <c r="BM21" s="42"/>
      <c r="BN21" s="42"/>
      <c r="BO21" s="186"/>
      <c r="BP21" s="186"/>
      <c r="BQ21" s="186"/>
      <c r="BR21" s="186"/>
    </row>
    <row r="22" spans="1:70" ht="14.4">
      <c r="A22" s="40" t="s">
        <v>50</v>
      </c>
      <c r="B22" s="45" t="s">
        <v>394</v>
      </c>
      <c r="C22" s="45" t="s">
        <v>394</v>
      </c>
      <c r="D22" s="45" t="s">
        <v>394</v>
      </c>
      <c r="E22" s="45" t="s">
        <v>394</v>
      </c>
      <c r="F22" s="45" t="s">
        <v>394</v>
      </c>
      <c r="G22" s="45" t="s">
        <v>394</v>
      </c>
      <c r="H22" s="45" t="s">
        <v>394</v>
      </c>
      <c r="I22" s="45" t="s">
        <v>394</v>
      </c>
      <c r="J22" s="45" t="s">
        <v>394</v>
      </c>
      <c r="K22" s="45" t="s">
        <v>394</v>
      </c>
      <c r="L22" s="105">
        <v>2.6</v>
      </c>
      <c r="M22" s="105">
        <v>61.9</v>
      </c>
      <c r="N22" s="105">
        <v>55.6</v>
      </c>
      <c r="O22" s="105">
        <v>66</v>
      </c>
      <c r="P22" s="105">
        <v>33.700000000000003</v>
      </c>
      <c r="Q22" s="105">
        <v>44</v>
      </c>
      <c r="R22" s="105">
        <v>76.3</v>
      </c>
      <c r="S22" s="105">
        <v>61.3</v>
      </c>
      <c r="T22" s="105">
        <v>43.5</v>
      </c>
      <c r="U22" s="105">
        <v>31.6</v>
      </c>
      <c r="V22" s="105">
        <v>18.399999999999999</v>
      </c>
      <c r="W22" s="105">
        <v>21.6</v>
      </c>
      <c r="X22" s="105">
        <v>18.600000000000001</v>
      </c>
      <c r="Y22" s="105">
        <v>20.7</v>
      </c>
      <c r="Z22" s="105">
        <v>12.9</v>
      </c>
      <c r="AA22" s="105">
        <v>11.95</v>
      </c>
      <c r="AB22" s="105">
        <v>19.524000000000001</v>
      </c>
      <c r="AC22" s="105">
        <v>19.327999999999999</v>
      </c>
      <c r="AD22" s="105">
        <v>17.239000000000001</v>
      </c>
      <c r="AE22" s="105">
        <v>14.846</v>
      </c>
      <c r="AF22" s="105">
        <v>13.672000000000001</v>
      </c>
      <c r="AG22" s="105">
        <v>24.812000000000001</v>
      </c>
      <c r="AH22" s="105">
        <v>22.128</v>
      </c>
      <c r="AI22" s="105">
        <v>30.052</v>
      </c>
      <c r="AJ22" s="105">
        <v>36.625999999999998</v>
      </c>
      <c r="AK22" s="105">
        <v>51.685000000000002</v>
      </c>
      <c r="AL22" s="105">
        <v>91.09</v>
      </c>
      <c r="AM22" s="105">
        <v>95.192999999999998</v>
      </c>
      <c r="AN22" s="105">
        <v>92.656999999999996</v>
      </c>
      <c r="AO22" s="105">
        <v>75.900000000000006</v>
      </c>
      <c r="AP22" s="105">
        <v>81.650999999999996</v>
      </c>
      <c r="AQ22" s="105">
        <v>174.488</v>
      </c>
      <c r="AR22" s="105">
        <v>241.809</v>
      </c>
      <c r="AS22" s="105">
        <v>299.57299999999998</v>
      </c>
      <c r="AT22" s="105">
        <v>331.30300036</v>
      </c>
      <c r="AU22" s="105">
        <v>338.71699999999998</v>
      </c>
      <c r="AV22" s="105">
        <v>314.83800000000002</v>
      </c>
      <c r="AW22" s="105">
        <v>328.30700000000002</v>
      </c>
      <c r="AX22"/>
      <c r="AY22"/>
      <c r="AZ22"/>
      <c r="BA22"/>
      <c r="BB22"/>
      <c r="BC22"/>
      <c r="BD22"/>
      <c r="BE22"/>
      <c r="BF22"/>
      <c r="BG22"/>
      <c r="BH22"/>
      <c r="BI22"/>
      <c r="BJ22" s="42"/>
      <c r="BK22" s="42"/>
      <c r="BL22" s="42"/>
      <c r="BM22" s="42"/>
      <c r="BN22" s="42"/>
      <c r="BO22" s="186"/>
      <c r="BP22" s="186"/>
      <c r="BQ22" s="186"/>
      <c r="BR22" s="186"/>
    </row>
    <row r="23" spans="1:70" ht="14.4">
      <c r="A23" s="40" t="s">
        <v>362</v>
      </c>
      <c r="B23" s="45" t="s">
        <v>394</v>
      </c>
      <c r="C23" s="45" t="s">
        <v>394</v>
      </c>
      <c r="D23" s="45" t="s">
        <v>394</v>
      </c>
      <c r="E23" s="45" t="s">
        <v>394</v>
      </c>
      <c r="F23" s="45" t="s">
        <v>394</v>
      </c>
      <c r="G23" s="45" t="s">
        <v>394</v>
      </c>
      <c r="H23" s="45" t="s">
        <v>394</v>
      </c>
      <c r="I23" s="45" t="s">
        <v>394</v>
      </c>
      <c r="J23" s="45" t="s">
        <v>394</v>
      </c>
      <c r="K23" s="105">
        <v>176.2</v>
      </c>
      <c r="L23" s="105">
        <v>215.5</v>
      </c>
      <c r="M23" s="105">
        <v>292.89999999999998</v>
      </c>
      <c r="N23" s="105">
        <v>287.2</v>
      </c>
      <c r="O23" s="105">
        <v>318.8</v>
      </c>
      <c r="P23" s="105">
        <v>375</v>
      </c>
      <c r="Q23" s="105">
        <v>318</v>
      </c>
      <c r="R23" s="105">
        <v>99.4</v>
      </c>
      <c r="S23" s="105">
        <v>91.2</v>
      </c>
      <c r="T23" s="105">
        <v>87.9</v>
      </c>
      <c r="U23" s="105">
        <v>110</v>
      </c>
      <c r="V23" s="105">
        <v>82.9</v>
      </c>
      <c r="W23" s="105">
        <v>102.9</v>
      </c>
      <c r="X23" s="105">
        <v>114.7</v>
      </c>
      <c r="Y23" s="105">
        <v>103.4</v>
      </c>
      <c r="Z23" s="105">
        <v>120</v>
      </c>
      <c r="AA23" s="105">
        <v>38.472000000000001</v>
      </c>
      <c r="AB23" s="105">
        <v>125.29300000000001</v>
      </c>
      <c r="AC23" s="105">
        <v>142.893</v>
      </c>
      <c r="AD23" s="105">
        <v>121.788</v>
      </c>
      <c r="AE23" s="105">
        <v>131.036</v>
      </c>
      <c r="AF23" s="105">
        <v>158.76300000000001</v>
      </c>
      <c r="AG23" s="105">
        <v>432.471</v>
      </c>
      <c r="AH23" s="105">
        <v>184.73500000000001</v>
      </c>
      <c r="AI23" s="105">
        <v>374.91500000000002</v>
      </c>
      <c r="AJ23" s="105">
        <v>764.05200000000002</v>
      </c>
      <c r="AK23" s="105">
        <v>1060.6020000000001</v>
      </c>
      <c r="AL23" s="105">
        <v>1670.9110000000001</v>
      </c>
      <c r="AM23" s="105">
        <v>1199.011</v>
      </c>
      <c r="AN23" s="105">
        <v>1365.011</v>
      </c>
      <c r="AO23" s="105">
        <v>1143.211</v>
      </c>
      <c r="AP23" s="105">
        <v>1007.241</v>
      </c>
      <c r="AQ23" s="105">
        <v>879.798</v>
      </c>
      <c r="AR23" s="105">
        <v>721.76300000000003</v>
      </c>
      <c r="AS23" s="105">
        <v>698.43</v>
      </c>
      <c r="AT23" s="105">
        <v>678.2754989</v>
      </c>
      <c r="AU23" s="105">
        <v>671.19500000000005</v>
      </c>
      <c r="AV23" s="105">
        <v>694.51499999999999</v>
      </c>
      <c r="AW23" s="105">
        <v>624.30999999999995</v>
      </c>
      <c r="AX23"/>
      <c r="AY23"/>
      <c r="AZ23"/>
      <c r="BA23"/>
      <c r="BB23"/>
      <c r="BC23"/>
      <c r="BD23"/>
      <c r="BE23"/>
      <c r="BF23"/>
      <c r="BG23"/>
      <c r="BH23"/>
      <c r="BI23"/>
      <c r="BJ23" s="42"/>
      <c r="BK23" s="42"/>
      <c r="BL23" s="42"/>
      <c r="BM23" s="42"/>
      <c r="BN23" s="42"/>
      <c r="BO23" s="186"/>
      <c r="BP23" s="186"/>
      <c r="BQ23" s="186"/>
      <c r="BR23" s="186"/>
    </row>
    <row r="24" spans="1:70" ht="14.4">
      <c r="A24" s="40" t="s">
        <v>51</v>
      </c>
      <c r="B24" s="45" t="s">
        <v>394</v>
      </c>
      <c r="C24" s="45" t="s">
        <v>394</v>
      </c>
      <c r="D24" s="45" t="s">
        <v>394</v>
      </c>
      <c r="E24" s="45" t="s">
        <v>394</v>
      </c>
      <c r="F24" s="45" t="s">
        <v>394</v>
      </c>
      <c r="G24" s="45" t="s">
        <v>394</v>
      </c>
      <c r="H24" s="45" t="s">
        <v>394</v>
      </c>
      <c r="I24" s="45" t="s">
        <v>394</v>
      </c>
      <c r="J24" s="45" t="s">
        <v>394</v>
      </c>
      <c r="K24" s="105">
        <v>21.2</v>
      </c>
      <c r="L24" s="105">
        <v>29.3</v>
      </c>
      <c r="M24" s="105">
        <v>33.299999999999997</v>
      </c>
      <c r="N24" s="105">
        <v>39.4</v>
      </c>
      <c r="O24" s="105">
        <v>29.2</v>
      </c>
      <c r="P24" s="105">
        <v>34</v>
      </c>
      <c r="Q24" s="105">
        <v>25.9</v>
      </c>
      <c r="R24" s="105">
        <v>20.8</v>
      </c>
      <c r="S24" s="105">
        <v>24.7</v>
      </c>
      <c r="T24" s="105">
        <v>30.2</v>
      </c>
      <c r="U24" s="105">
        <v>32.9</v>
      </c>
      <c r="V24" s="105">
        <v>42.5</v>
      </c>
      <c r="W24" s="105">
        <v>45.2</v>
      </c>
      <c r="X24" s="105">
        <v>36.700000000000003</v>
      </c>
      <c r="Y24" s="105">
        <v>36</v>
      </c>
      <c r="Z24" s="105">
        <v>34.6</v>
      </c>
      <c r="AA24" s="105">
        <v>49.963999999999999</v>
      </c>
      <c r="AB24" s="105">
        <v>48.418999999999997</v>
      </c>
      <c r="AC24" s="105">
        <v>61.482999999999997</v>
      </c>
      <c r="AD24" s="105">
        <v>62.710999999999999</v>
      </c>
      <c r="AE24" s="105">
        <v>82.066999999999993</v>
      </c>
      <c r="AF24" s="105">
        <v>71.834999999999994</v>
      </c>
      <c r="AG24" s="105">
        <v>70.795000000000002</v>
      </c>
      <c r="AH24" s="105">
        <v>84.855000000000004</v>
      </c>
      <c r="AI24" s="105">
        <v>69.034000000000006</v>
      </c>
      <c r="AJ24" s="105">
        <v>67.075000000000003</v>
      </c>
      <c r="AK24" s="105">
        <v>68.722999999999999</v>
      </c>
      <c r="AL24" s="105">
        <v>70.027000000000001</v>
      </c>
      <c r="AM24" s="105">
        <v>79.233999999999995</v>
      </c>
      <c r="AN24" s="105">
        <v>81.275999999999996</v>
      </c>
      <c r="AO24" s="105">
        <v>65.94</v>
      </c>
      <c r="AP24" s="105">
        <v>73.332999999999998</v>
      </c>
      <c r="AQ24" s="105">
        <v>71.962999999999994</v>
      </c>
      <c r="AR24" s="105">
        <v>80.045000000000002</v>
      </c>
      <c r="AS24" s="105">
        <v>86.162000000000006</v>
      </c>
      <c r="AT24" s="105">
        <v>92.652565260000003</v>
      </c>
      <c r="AU24" s="105">
        <v>106.084</v>
      </c>
      <c r="AV24" s="105">
        <v>105.04900000000001</v>
      </c>
      <c r="AW24" s="105">
        <v>98.652000000000001</v>
      </c>
      <c r="AX24"/>
      <c r="AY24"/>
      <c r="AZ24"/>
      <c r="BA24"/>
      <c r="BB24"/>
      <c r="BC24"/>
      <c r="BD24"/>
      <c r="BE24"/>
      <c r="BF24"/>
      <c r="BG24"/>
      <c r="BH24"/>
      <c r="BI24"/>
      <c r="BJ24" s="42"/>
      <c r="BK24" s="42"/>
      <c r="BL24" s="42"/>
      <c r="BM24" s="42"/>
      <c r="BN24" s="42"/>
      <c r="BO24" s="186"/>
      <c r="BP24" s="186"/>
      <c r="BQ24" s="186"/>
      <c r="BR24" s="186"/>
    </row>
    <row r="25" spans="1:70" ht="14.4">
      <c r="A25" s="40" t="s">
        <v>52</v>
      </c>
      <c r="B25" s="45" t="s">
        <v>394</v>
      </c>
      <c r="C25" s="45" t="s">
        <v>394</v>
      </c>
      <c r="D25" s="45" t="s">
        <v>394</v>
      </c>
      <c r="E25" s="45" t="s">
        <v>394</v>
      </c>
      <c r="F25" s="45" t="s">
        <v>394</v>
      </c>
      <c r="G25" s="45" t="s">
        <v>394</v>
      </c>
      <c r="H25" s="45" t="s">
        <v>394</v>
      </c>
      <c r="I25" s="45" t="s">
        <v>394</v>
      </c>
      <c r="J25" s="45" t="s">
        <v>394</v>
      </c>
      <c r="K25" s="105">
        <v>53.3</v>
      </c>
      <c r="L25" s="105">
        <v>55.4</v>
      </c>
      <c r="M25" s="105">
        <v>49</v>
      </c>
      <c r="N25" s="105">
        <v>70.7</v>
      </c>
      <c r="O25" s="105">
        <v>64.2</v>
      </c>
      <c r="P25" s="105">
        <v>45.1</v>
      </c>
      <c r="Q25" s="105">
        <v>45.6</v>
      </c>
      <c r="R25" s="105">
        <v>44.6</v>
      </c>
      <c r="S25" s="105">
        <v>58.9</v>
      </c>
      <c r="T25" s="105">
        <v>54</v>
      </c>
      <c r="U25" s="105">
        <v>37.799999999999997</v>
      </c>
      <c r="V25" s="105">
        <v>42.9</v>
      </c>
      <c r="W25" s="105">
        <v>93</v>
      </c>
      <c r="X25" s="105">
        <v>85</v>
      </c>
      <c r="Y25" s="105">
        <v>66.7</v>
      </c>
      <c r="Z25" s="105">
        <v>71.7</v>
      </c>
      <c r="AA25" s="105">
        <v>35.863999999999997</v>
      </c>
      <c r="AB25" s="105">
        <v>89.465999999999994</v>
      </c>
      <c r="AC25" s="105">
        <v>180.55200000000002</v>
      </c>
      <c r="AD25" s="105">
        <v>143.77100000000002</v>
      </c>
      <c r="AE25" s="105">
        <v>165.51900000000001</v>
      </c>
      <c r="AF25" s="105">
        <v>189.35500000000002</v>
      </c>
      <c r="AG25" s="105">
        <v>197.30700000000002</v>
      </c>
      <c r="AH25" s="105">
        <v>214.01900000000001</v>
      </c>
      <c r="AI25" s="105">
        <v>480.31900000000002</v>
      </c>
      <c r="AJ25" s="105">
        <v>587.41599999999994</v>
      </c>
      <c r="AK25" s="105">
        <v>745.23800000000006</v>
      </c>
      <c r="AL25" s="105">
        <v>633.72499999999991</v>
      </c>
      <c r="AM25" s="105">
        <v>724.29600000000005</v>
      </c>
      <c r="AN25" s="105">
        <v>493.28100000000001</v>
      </c>
      <c r="AO25" s="105">
        <v>417.45699999999999</v>
      </c>
      <c r="AP25" s="105">
        <v>341.70400000000001</v>
      </c>
      <c r="AQ25" s="105">
        <v>309.47800000000001</v>
      </c>
      <c r="AR25" s="105">
        <v>301.80799999999999</v>
      </c>
      <c r="AS25" s="105">
        <v>371.37599999999998</v>
      </c>
      <c r="AT25" s="105">
        <v>337.35823687999999</v>
      </c>
      <c r="AU25" s="105">
        <v>362.286</v>
      </c>
      <c r="AV25" s="105">
        <v>322.02999999999997</v>
      </c>
      <c r="AW25" s="105">
        <v>359.71</v>
      </c>
      <c r="AX25"/>
      <c r="AY25"/>
      <c r="AZ25"/>
      <c r="BA25"/>
      <c r="BB25"/>
      <c r="BC25"/>
      <c r="BD25"/>
      <c r="BE25"/>
      <c r="BF25"/>
      <c r="BG25"/>
      <c r="BH25"/>
      <c r="BI25"/>
      <c r="BJ25" s="42"/>
      <c r="BK25" s="42"/>
      <c r="BL25" s="42"/>
      <c r="BM25" s="42"/>
      <c r="BN25" s="42"/>
      <c r="BO25" s="186"/>
      <c r="BP25" s="186"/>
      <c r="BQ25" s="186"/>
      <c r="BR25" s="186"/>
    </row>
    <row r="26" spans="1:70" ht="14.4">
      <c r="A26" s="40" t="s">
        <v>53</v>
      </c>
      <c r="B26" s="45" t="s">
        <v>394</v>
      </c>
      <c r="C26" s="45" t="s">
        <v>394</v>
      </c>
      <c r="D26" s="45" t="s">
        <v>394</v>
      </c>
      <c r="E26" s="45" t="s">
        <v>394</v>
      </c>
      <c r="F26" s="45" t="s">
        <v>394</v>
      </c>
      <c r="G26" s="45" t="s">
        <v>394</v>
      </c>
      <c r="H26" s="45" t="s">
        <v>394</v>
      </c>
      <c r="I26" s="45" t="s">
        <v>394</v>
      </c>
      <c r="J26" s="45" t="s">
        <v>394</v>
      </c>
      <c r="K26" s="45" t="s">
        <v>394</v>
      </c>
      <c r="L26" s="105">
        <v>26.8</v>
      </c>
      <c r="M26" s="105">
        <v>87.5</v>
      </c>
      <c r="N26" s="105">
        <v>198.4</v>
      </c>
      <c r="O26" s="105">
        <v>274</v>
      </c>
      <c r="P26" s="105">
        <v>235.9</v>
      </c>
      <c r="Q26" s="105">
        <v>215</v>
      </c>
      <c r="R26" s="105">
        <v>228.4</v>
      </c>
      <c r="S26" s="105">
        <v>219.6</v>
      </c>
      <c r="T26" s="105">
        <v>177.8</v>
      </c>
      <c r="U26" s="105">
        <v>162.69999999999999</v>
      </c>
      <c r="V26" s="105">
        <v>166.4</v>
      </c>
      <c r="W26" s="105">
        <v>192.5</v>
      </c>
      <c r="X26" s="105">
        <v>195.8</v>
      </c>
      <c r="Y26" s="105">
        <v>211.1</v>
      </c>
      <c r="Z26" s="105">
        <v>189.1</v>
      </c>
      <c r="AA26" s="105">
        <v>315.298</v>
      </c>
      <c r="AB26" s="105">
        <v>299.26800000000003</v>
      </c>
      <c r="AC26" s="105">
        <v>657.68399999999997</v>
      </c>
      <c r="AD26" s="105">
        <v>977.18599999999992</v>
      </c>
      <c r="AE26" s="105">
        <v>1259.279</v>
      </c>
      <c r="AF26" s="105">
        <v>1231.903</v>
      </c>
      <c r="AG26" s="105">
        <v>1048.6659999999999</v>
      </c>
      <c r="AH26" s="105">
        <v>1088.105</v>
      </c>
      <c r="AI26" s="105">
        <v>1179.0730000000001</v>
      </c>
      <c r="AJ26" s="105">
        <v>1057.69</v>
      </c>
      <c r="AK26" s="105">
        <v>1299.5540000000001</v>
      </c>
      <c r="AL26" s="105">
        <v>1459.0350000000001</v>
      </c>
      <c r="AM26" s="105">
        <v>2147.5960000000005</v>
      </c>
      <c r="AN26" s="105">
        <v>2490.5389999999998</v>
      </c>
      <c r="AO26" s="105">
        <v>2411.125</v>
      </c>
      <c r="AP26" s="105">
        <v>2298.3219999999997</v>
      </c>
      <c r="AQ26" s="105">
        <v>2259.837</v>
      </c>
      <c r="AR26" s="105">
        <v>2458.5139999999997</v>
      </c>
      <c r="AS26" s="105">
        <v>2815.8530000000001</v>
      </c>
      <c r="AT26" s="105">
        <v>3330.5768612700003</v>
      </c>
      <c r="AU26" s="105">
        <v>3807.6170000000002</v>
      </c>
      <c r="AV26" s="105">
        <v>4079.67</v>
      </c>
      <c r="AW26" s="105">
        <v>4210.915</v>
      </c>
      <c r="AX26"/>
      <c r="AY26"/>
      <c r="AZ26"/>
      <c r="BA26"/>
      <c r="BB26"/>
      <c r="BC26"/>
      <c r="BD26"/>
      <c r="BE26"/>
      <c r="BF26"/>
      <c r="BG26"/>
      <c r="BH26"/>
      <c r="BI26"/>
      <c r="BJ26" s="42"/>
      <c r="BK26" s="42"/>
      <c r="BL26" s="42"/>
      <c r="BM26" s="42"/>
      <c r="BN26" s="42"/>
      <c r="BO26" s="186"/>
      <c r="BP26" s="186"/>
      <c r="BQ26" s="186"/>
      <c r="BR26" s="186"/>
    </row>
    <row r="27" spans="1:70" ht="14.4">
      <c r="A27" s="40" t="s">
        <v>478</v>
      </c>
      <c r="B27" s="45" t="s">
        <v>394</v>
      </c>
      <c r="C27" s="45" t="s">
        <v>394</v>
      </c>
      <c r="D27" s="45" t="s">
        <v>394</v>
      </c>
      <c r="E27" s="45" t="s">
        <v>394</v>
      </c>
      <c r="F27" s="45" t="s">
        <v>394</v>
      </c>
      <c r="G27" s="45" t="s">
        <v>394</v>
      </c>
      <c r="H27" s="45" t="s">
        <v>394</v>
      </c>
      <c r="I27" s="45" t="s">
        <v>394</v>
      </c>
      <c r="J27" s="45" t="s">
        <v>394</v>
      </c>
      <c r="K27" s="45" t="s">
        <v>394</v>
      </c>
      <c r="L27" s="45" t="s">
        <v>394</v>
      </c>
      <c r="M27" s="45" t="s">
        <v>394</v>
      </c>
      <c r="N27" s="45" t="s">
        <v>394</v>
      </c>
      <c r="O27" s="45" t="s">
        <v>394</v>
      </c>
      <c r="P27" s="45" t="s">
        <v>394</v>
      </c>
      <c r="Q27" s="45" t="s">
        <v>394</v>
      </c>
      <c r="R27" s="45" t="s">
        <v>394</v>
      </c>
      <c r="S27" s="105">
        <v>223.7</v>
      </c>
      <c r="T27" s="105">
        <v>233.6</v>
      </c>
      <c r="U27" s="105">
        <v>260.8</v>
      </c>
      <c r="V27" s="105">
        <v>292</v>
      </c>
      <c r="W27" s="105">
        <v>274.2</v>
      </c>
      <c r="X27" s="105">
        <v>267</v>
      </c>
      <c r="Y27" s="105">
        <v>275.39999999999998</v>
      </c>
      <c r="Z27" s="105">
        <v>245.6</v>
      </c>
      <c r="AA27" s="105">
        <v>266.83300000000003</v>
      </c>
      <c r="AB27" s="105">
        <v>249.17099999999999</v>
      </c>
      <c r="AC27" s="105">
        <v>386.10500000000002</v>
      </c>
      <c r="AD27" s="105">
        <v>461.22199999999998</v>
      </c>
      <c r="AE27" s="105">
        <v>576.51</v>
      </c>
      <c r="AF27" s="105">
        <v>645.5</v>
      </c>
      <c r="AG27" s="105">
        <v>517.33600000000001</v>
      </c>
      <c r="AH27" s="105">
        <v>631.34</v>
      </c>
      <c r="AI27" s="105">
        <v>725.73599999999999</v>
      </c>
      <c r="AJ27" s="105">
        <v>781.60199999999998</v>
      </c>
      <c r="AK27" s="105">
        <v>909.51700000000005</v>
      </c>
      <c r="AL27" s="105">
        <v>919.87599999999998</v>
      </c>
      <c r="AM27" s="105">
        <v>1172.0730000000001</v>
      </c>
      <c r="AN27" s="105">
        <v>1374.7739999999999</v>
      </c>
      <c r="AO27" s="105">
        <v>1616.8689999999999</v>
      </c>
      <c r="AP27" s="105">
        <v>1301.702</v>
      </c>
      <c r="AQ27" s="105">
        <v>1305.799</v>
      </c>
      <c r="AR27" s="105">
        <v>1338.01</v>
      </c>
      <c r="AS27" s="105">
        <v>1435.21</v>
      </c>
      <c r="AT27" s="105">
        <v>1613.8746780000001</v>
      </c>
      <c r="AU27" s="105">
        <v>1737.163</v>
      </c>
      <c r="AV27" s="105">
        <v>1765.616</v>
      </c>
      <c r="AW27" s="105">
        <v>1780.0260000000001</v>
      </c>
      <c r="AX27"/>
      <c r="AY27"/>
      <c r="AZ27"/>
      <c r="BA27"/>
      <c r="BB27"/>
      <c r="BC27"/>
      <c r="BD27"/>
      <c r="BE27"/>
      <c r="BF27"/>
      <c r="BG27"/>
      <c r="BH27"/>
      <c r="BI27"/>
      <c r="BJ27" s="42"/>
      <c r="BK27" s="42"/>
      <c r="BL27" s="42"/>
      <c r="BM27" s="42"/>
      <c r="BN27" s="42"/>
      <c r="BO27" s="186"/>
      <c r="BP27" s="186"/>
      <c r="BQ27" s="186"/>
      <c r="BR27" s="186"/>
    </row>
    <row r="28" spans="1:70" ht="14.4">
      <c r="A28" s="40" t="s">
        <v>479</v>
      </c>
      <c r="B28" s="45" t="s">
        <v>394</v>
      </c>
      <c r="C28" s="45" t="s">
        <v>394</v>
      </c>
      <c r="D28" s="45" t="s">
        <v>394</v>
      </c>
      <c r="E28" s="45" t="s">
        <v>394</v>
      </c>
      <c r="F28" s="45" t="s">
        <v>394</v>
      </c>
      <c r="G28" s="45" t="s">
        <v>394</v>
      </c>
      <c r="H28" s="45" t="s">
        <v>394</v>
      </c>
      <c r="I28" s="45" t="s">
        <v>394</v>
      </c>
      <c r="J28" s="45" t="s">
        <v>394</v>
      </c>
      <c r="K28" s="45" t="s">
        <v>394</v>
      </c>
      <c r="L28" s="45" t="s">
        <v>394</v>
      </c>
      <c r="M28" s="45" t="s">
        <v>394</v>
      </c>
      <c r="N28" s="45" t="s">
        <v>394</v>
      </c>
      <c r="O28" s="45" t="s">
        <v>394</v>
      </c>
      <c r="P28" s="45" t="s">
        <v>394</v>
      </c>
      <c r="Q28" s="45" t="s">
        <v>394</v>
      </c>
      <c r="R28" s="45" t="s">
        <v>394</v>
      </c>
      <c r="S28" s="105">
        <v>125.8</v>
      </c>
      <c r="T28" s="105">
        <v>168.1</v>
      </c>
      <c r="U28" s="105">
        <v>205</v>
      </c>
      <c r="V28" s="105">
        <v>217.5</v>
      </c>
      <c r="W28" s="105">
        <v>254</v>
      </c>
      <c r="X28" s="105">
        <v>247</v>
      </c>
      <c r="Y28" s="105">
        <v>194.5</v>
      </c>
      <c r="Z28" s="105">
        <v>252.5</v>
      </c>
      <c r="AA28" s="105">
        <v>384.91500000000002</v>
      </c>
      <c r="AB28" s="105">
        <v>307.04199999999997</v>
      </c>
      <c r="AC28" s="105">
        <v>350.34399999999999</v>
      </c>
      <c r="AD28" s="105">
        <v>402.97800000000001</v>
      </c>
      <c r="AE28" s="105">
        <v>517.79200000000003</v>
      </c>
      <c r="AF28" s="105">
        <v>682.14800000000002</v>
      </c>
      <c r="AG28" s="105">
        <v>604.95799999999997</v>
      </c>
      <c r="AH28" s="105">
        <v>657.15</v>
      </c>
      <c r="AI28" s="105">
        <v>724.55100000000004</v>
      </c>
      <c r="AJ28" s="105">
        <v>792.59199999999998</v>
      </c>
      <c r="AK28" s="105">
        <v>935.05700000000002</v>
      </c>
      <c r="AL28" s="105">
        <v>810.19600000000003</v>
      </c>
      <c r="AM28" s="105">
        <v>1104.2139999999999</v>
      </c>
      <c r="AN28" s="105">
        <v>1238.9749999999999</v>
      </c>
      <c r="AO28" s="105">
        <v>1221.981</v>
      </c>
      <c r="AP28" s="105">
        <v>1349.0129999999999</v>
      </c>
      <c r="AQ28" s="105">
        <v>1484.2180000000001</v>
      </c>
      <c r="AR28" s="105">
        <v>1523.48</v>
      </c>
      <c r="AS28" s="105">
        <v>1647.9570000000001</v>
      </c>
      <c r="AT28" s="105">
        <v>1743.7411728</v>
      </c>
      <c r="AU28" s="105">
        <v>1834.7360000000001</v>
      </c>
      <c r="AV28" s="105">
        <v>1933.0070000000001</v>
      </c>
      <c r="AW28" s="105">
        <v>2133.1410000000001</v>
      </c>
      <c r="AX28"/>
      <c r="AY28"/>
      <c r="AZ28"/>
      <c r="BA28"/>
      <c r="BB28"/>
      <c r="BC28"/>
      <c r="BD28"/>
      <c r="BE28"/>
      <c r="BF28"/>
      <c r="BG28"/>
      <c r="BH28"/>
      <c r="BI28"/>
      <c r="BJ28" s="42"/>
      <c r="BK28" s="42"/>
      <c r="BL28" s="42"/>
      <c r="BM28" s="42"/>
      <c r="BN28" s="42"/>
      <c r="BO28" s="186"/>
      <c r="BP28" s="186"/>
      <c r="BQ28" s="186"/>
      <c r="BR28" s="186"/>
    </row>
    <row r="29" spans="1:70" ht="14.4">
      <c r="A29" s="40" t="s">
        <v>481</v>
      </c>
      <c r="B29" s="45" t="s">
        <v>394</v>
      </c>
      <c r="C29" s="45" t="s">
        <v>394</v>
      </c>
      <c r="D29" s="45" t="s">
        <v>394</v>
      </c>
      <c r="E29" s="45" t="s">
        <v>394</v>
      </c>
      <c r="F29" s="45" t="s">
        <v>394</v>
      </c>
      <c r="G29" s="45" t="s">
        <v>394</v>
      </c>
      <c r="H29" s="45" t="s">
        <v>394</v>
      </c>
      <c r="I29" s="45" t="s">
        <v>394</v>
      </c>
      <c r="J29" s="45" t="s">
        <v>394</v>
      </c>
      <c r="K29" s="45" t="s">
        <v>394</v>
      </c>
      <c r="L29" s="45" t="s">
        <v>394</v>
      </c>
      <c r="M29" s="45" t="s">
        <v>394</v>
      </c>
      <c r="N29" s="45" t="s">
        <v>394</v>
      </c>
      <c r="O29" s="45" t="s">
        <v>394</v>
      </c>
      <c r="P29" s="45" t="s">
        <v>394</v>
      </c>
      <c r="Q29" s="45" t="s">
        <v>394</v>
      </c>
      <c r="R29" s="45" t="s">
        <v>394</v>
      </c>
      <c r="S29" s="105">
        <v>180.4</v>
      </c>
      <c r="T29" s="105">
        <v>205.2</v>
      </c>
      <c r="U29" s="105">
        <v>236.9</v>
      </c>
      <c r="V29" s="105">
        <v>234.7</v>
      </c>
      <c r="W29" s="105">
        <v>270.89999999999998</v>
      </c>
      <c r="X29" s="105">
        <v>242.6</v>
      </c>
      <c r="Y29" s="105">
        <v>255</v>
      </c>
      <c r="Z29" s="105">
        <v>296.2</v>
      </c>
      <c r="AA29" s="105">
        <v>283.27999999999997</v>
      </c>
      <c r="AB29" s="105">
        <v>288.72199999999998</v>
      </c>
      <c r="AC29" s="105">
        <v>409.786</v>
      </c>
      <c r="AD29" s="105">
        <v>374.762</v>
      </c>
      <c r="AE29" s="105">
        <v>467.57900000000001</v>
      </c>
      <c r="AF29" s="105">
        <v>469.55500000000001</v>
      </c>
      <c r="AG29" s="105">
        <v>475.69600000000003</v>
      </c>
      <c r="AH29" s="105">
        <v>585.44399999999996</v>
      </c>
      <c r="AI29" s="105">
        <v>564.38300000000004</v>
      </c>
      <c r="AJ29" s="105">
        <v>638.12300000000005</v>
      </c>
      <c r="AK29" s="105">
        <v>667.65899999999999</v>
      </c>
      <c r="AL29" s="105">
        <v>703.01400000000001</v>
      </c>
      <c r="AM29" s="105">
        <v>804.63699999999994</v>
      </c>
      <c r="AN29" s="105">
        <v>866.00599999999997</v>
      </c>
      <c r="AO29" s="105">
        <v>968.71299999999997</v>
      </c>
      <c r="AP29" s="105">
        <v>1173.8869999999999</v>
      </c>
      <c r="AQ29" s="105">
        <v>1336.306</v>
      </c>
      <c r="AR29" s="105">
        <v>1333.857</v>
      </c>
      <c r="AS29" s="105">
        <v>1550.114</v>
      </c>
      <c r="AT29" s="105">
        <v>1582.9884640999999</v>
      </c>
      <c r="AU29" s="105">
        <v>1651.95</v>
      </c>
      <c r="AV29" s="105">
        <v>1816.22</v>
      </c>
      <c r="AW29" s="105">
        <v>2109.4349999999999</v>
      </c>
      <c r="AX29"/>
      <c r="AY29"/>
      <c r="AZ29"/>
      <c r="BA29"/>
      <c r="BB29"/>
      <c r="BC29"/>
      <c r="BD29"/>
      <c r="BE29"/>
      <c r="BF29"/>
      <c r="BG29"/>
      <c r="BH29"/>
      <c r="BI29"/>
      <c r="BJ29" s="42"/>
      <c r="BK29" s="42"/>
      <c r="BL29" s="42"/>
      <c r="BM29" s="42"/>
      <c r="BN29" s="42"/>
      <c r="BO29" s="186"/>
      <c r="BP29" s="186"/>
      <c r="BQ29" s="186"/>
      <c r="BR29" s="186"/>
    </row>
    <row r="30" spans="1:70" ht="14.4">
      <c r="A30" s="40" t="s">
        <v>480</v>
      </c>
      <c r="B30" s="45" t="s">
        <v>394</v>
      </c>
      <c r="C30" s="45" t="s">
        <v>394</v>
      </c>
      <c r="D30" s="45" t="s">
        <v>394</v>
      </c>
      <c r="E30" s="45" t="s">
        <v>394</v>
      </c>
      <c r="F30" s="45" t="s">
        <v>394</v>
      </c>
      <c r="G30" s="45" t="s">
        <v>394</v>
      </c>
      <c r="H30" s="45" t="s">
        <v>394</v>
      </c>
      <c r="I30" s="45" t="s">
        <v>394</v>
      </c>
      <c r="J30" s="45" t="s">
        <v>394</v>
      </c>
      <c r="K30" s="45" t="s">
        <v>394</v>
      </c>
      <c r="L30" s="45" t="s">
        <v>394</v>
      </c>
      <c r="M30" s="45" t="s">
        <v>394</v>
      </c>
      <c r="N30" s="45" t="s">
        <v>394</v>
      </c>
      <c r="O30" s="45" t="s">
        <v>394</v>
      </c>
      <c r="P30" s="45" t="s">
        <v>394</v>
      </c>
      <c r="Q30" s="45" t="s">
        <v>394</v>
      </c>
      <c r="R30" s="45" t="s">
        <v>394</v>
      </c>
      <c r="S30" s="105">
        <v>457.8</v>
      </c>
      <c r="T30" s="105">
        <v>475.4</v>
      </c>
      <c r="U30" s="105">
        <v>809.6</v>
      </c>
      <c r="V30" s="105">
        <v>1010.5</v>
      </c>
      <c r="W30" s="105">
        <v>1108.3</v>
      </c>
      <c r="X30" s="105">
        <v>1074.9000000000001</v>
      </c>
      <c r="Y30" s="105">
        <v>1121.7</v>
      </c>
      <c r="Z30" s="105">
        <v>920.7</v>
      </c>
      <c r="AA30" s="105">
        <v>775.6</v>
      </c>
      <c r="AB30" s="105">
        <v>745.73199999999997</v>
      </c>
      <c r="AC30" s="105">
        <v>773.99400000000003</v>
      </c>
      <c r="AD30" s="105">
        <v>759.8</v>
      </c>
      <c r="AE30" s="105">
        <v>720.17</v>
      </c>
      <c r="AF30" s="105">
        <v>591.44000000000005</v>
      </c>
      <c r="AG30" s="105">
        <v>650.02499999999998</v>
      </c>
      <c r="AH30" s="105">
        <v>715.76499999999999</v>
      </c>
      <c r="AI30" s="105">
        <v>536.69399999999996</v>
      </c>
      <c r="AJ30" s="105">
        <v>1484.15</v>
      </c>
      <c r="AK30" s="105">
        <v>3210.4119999999998</v>
      </c>
      <c r="AL30" s="105">
        <v>3645.288</v>
      </c>
      <c r="AM30" s="105">
        <v>4315.1080000000002</v>
      </c>
      <c r="AN30" s="105">
        <v>5140.5310840000002</v>
      </c>
      <c r="AO30" s="105">
        <v>6608.5001359999997</v>
      </c>
      <c r="AP30" s="105">
        <v>7145.4895960000003</v>
      </c>
      <c r="AQ30" s="105">
        <v>7926.910828</v>
      </c>
      <c r="AR30" s="105">
        <v>9090.1788119999983</v>
      </c>
      <c r="AS30" s="105">
        <v>9963.8535449999999</v>
      </c>
      <c r="AT30" s="105">
        <v>11039.212</v>
      </c>
      <c r="AU30" s="105">
        <v>11958.88</v>
      </c>
      <c r="AV30" s="105">
        <v>12513.347</v>
      </c>
      <c r="AW30" s="105">
        <v>13412.574000000001</v>
      </c>
      <c r="AX30"/>
      <c r="AY30"/>
      <c r="AZ30"/>
      <c r="BA30"/>
      <c r="BB30"/>
      <c r="BC30"/>
      <c r="BD30"/>
      <c r="BE30"/>
      <c r="BF30"/>
      <c r="BG30"/>
      <c r="BH30"/>
      <c r="BI30"/>
      <c r="BJ30" s="42"/>
      <c r="BK30" s="42"/>
      <c r="BL30" s="42"/>
      <c r="BM30" s="42"/>
      <c r="BN30" s="42"/>
      <c r="BO30" s="186"/>
      <c r="BP30" s="186"/>
      <c r="BQ30" s="186"/>
      <c r="BR30" s="186"/>
    </row>
    <row r="31" spans="1:70" ht="14.4">
      <c r="A31" s="40" t="s">
        <v>531</v>
      </c>
      <c r="B31" s="45" t="s">
        <v>394</v>
      </c>
      <c r="C31" s="45" t="s">
        <v>394</v>
      </c>
      <c r="D31" s="45" t="s">
        <v>394</v>
      </c>
      <c r="E31" s="45" t="s">
        <v>394</v>
      </c>
      <c r="F31" s="45" t="s">
        <v>394</v>
      </c>
      <c r="G31" s="45" t="s">
        <v>394</v>
      </c>
      <c r="H31" s="45" t="s">
        <v>394</v>
      </c>
      <c r="I31" s="45" t="s">
        <v>394</v>
      </c>
      <c r="J31" s="45" t="s">
        <v>394</v>
      </c>
      <c r="K31" s="105">
        <v>727.3</v>
      </c>
      <c r="L31" s="105">
        <v>824</v>
      </c>
      <c r="M31" s="105">
        <v>897</v>
      </c>
      <c r="N31" s="105">
        <v>1170.4000000000001</v>
      </c>
      <c r="O31" s="105">
        <v>1131.0999999999999</v>
      </c>
      <c r="P31" s="105">
        <v>1248.7</v>
      </c>
      <c r="Q31" s="105">
        <v>1240.9000000000001</v>
      </c>
      <c r="R31" s="105">
        <v>998.4</v>
      </c>
      <c r="S31" s="105">
        <v>555.70000000000005</v>
      </c>
      <c r="T31" s="105">
        <v>608.90000000000009</v>
      </c>
      <c r="U31" s="105">
        <v>677.39999999999964</v>
      </c>
      <c r="V31" s="105">
        <v>706.69999999999982</v>
      </c>
      <c r="W31" s="105">
        <v>788.59999999999991</v>
      </c>
      <c r="X31" s="105">
        <v>778.29999999999973</v>
      </c>
      <c r="Y31" s="105">
        <v>872.5</v>
      </c>
      <c r="Z31" s="105">
        <v>859.79999999999973</v>
      </c>
      <c r="AA31" s="105">
        <v>817.7</v>
      </c>
      <c r="AB31" s="105">
        <v>953.2</v>
      </c>
      <c r="AC31" s="105">
        <v>1566.1</v>
      </c>
      <c r="AD31" s="105">
        <v>1803.1</v>
      </c>
      <c r="AE31" s="105">
        <v>2079.1999999999998</v>
      </c>
      <c r="AF31" s="105">
        <v>1985.9</v>
      </c>
      <c r="AG31" s="105">
        <v>2299.6</v>
      </c>
      <c r="AH31" s="105">
        <v>2133.1</v>
      </c>
      <c r="AI31" s="105">
        <v>1852.4</v>
      </c>
      <c r="AJ31" s="105">
        <v>2121</v>
      </c>
      <c r="AK31" s="105">
        <v>2847.9</v>
      </c>
      <c r="AL31" s="105">
        <v>3730.6</v>
      </c>
      <c r="AM31" s="105">
        <v>4914.3</v>
      </c>
      <c r="AN31" s="105">
        <v>4946.2</v>
      </c>
      <c r="AO31" s="105">
        <v>3489.5</v>
      </c>
      <c r="AP31" s="105">
        <v>4310.7</v>
      </c>
      <c r="AQ31" s="105">
        <v>4331.1000000000004</v>
      </c>
      <c r="AR31" s="105">
        <v>4394.7</v>
      </c>
      <c r="AS31" s="105">
        <v>4542.3999999999996</v>
      </c>
      <c r="AT31" s="105">
        <v>4702.3</v>
      </c>
      <c r="AU31" s="105">
        <v>5035.2</v>
      </c>
      <c r="AV31" s="105">
        <v>5457.2999999999956</v>
      </c>
      <c r="AW31" s="105">
        <v>5674.0509999999995</v>
      </c>
      <c r="AX31"/>
      <c r="AY31"/>
      <c r="AZ31"/>
      <c r="BA31"/>
      <c r="BB31"/>
      <c r="BC31"/>
      <c r="BD31"/>
      <c r="BE31"/>
      <c r="BF31"/>
      <c r="BG31"/>
      <c r="BH31"/>
      <c r="BI31"/>
      <c r="BJ31" s="42"/>
      <c r="BK31" s="42"/>
      <c r="BL31" s="42"/>
      <c r="BM31" s="42"/>
      <c r="BN31" s="42"/>
      <c r="BO31" s="186"/>
      <c r="BP31" s="186"/>
      <c r="BQ31" s="186"/>
      <c r="BR31" s="186"/>
    </row>
    <row r="32" spans="1:70" s="188" customFormat="1" ht="21" customHeight="1">
      <c r="A32" s="181" t="s">
        <v>37</v>
      </c>
      <c r="B32" s="182">
        <v>324.3</v>
      </c>
      <c r="C32" s="182">
        <v>366.8</v>
      </c>
      <c r="D32" s="182">
        <v>506.5</v>
      </c>
      <c r="E32" s="182">
        <v>636.1</v>
      </c>
      <c r="F32" s="182">
        <v>675.5</v>
      </c>
      <c r="G32" s="182">
        <v>880.2</v>
      </c>
      <c r="H32" s="182">
        <v>1183.7</v>
      </c>
      <c r="I32" s="182">
        <v>1670.7</v>
      </c>
      <c r="J32" s="182">
        <v>2261.1</v>
      </c>
      <c r="K32" s="182">
        <v>2647.9</v>
      </c>
      <c r="L32" s="182">
        <v>3280.3</v>
      </c>
      <c r="M32" s="182">
        <v>3970</v>
      </c>
      <c r="N32" s="182">
        <v>4878.1000000000004</v>
      </c>
      <c r="O32" s="182">
        <v>5689.7</v>
      </c>
      <c r="P32" s="182">
        <v>6174.3</v>
      </c>
      <c r="Q32" s="182">
        <v>6157</v>
      </c>
      <c r="R32" s="182">
        <v>6307.6</v>
      </c>
      <c r="S32" s="182">
        <v>7368.1</v>
      </c>
      <c r="T32" s="182">
        <v>7208.6</v>
      </c>
      <c r="U32" s="182">
        <v>7399.8</v>
      </c>
      <c r="V32" s="182">
        <v>7412.9</v>
      </c>
      <c r="W32" s="182">
        <v>8221.2000000000007</v>
      </c>
      <c r="X32" s="182">
        <v>7959.2000000000007</v>
      </c>
      <c r="Y32" s="182">
        <v>8089.1</v>
      </c>
      <c r="Z32" s="182">
        <v>7126.2999999999993</v>
      </c>
      <c r="AA32" s="182">
        <v>7593.2</v>
      </c>
      <c r="AB32" s="182">
        <v>8121.5</v>
      </c>
      <c r="AC32" s="182">
        <v>11655.4</v>
      </c>
      <c r="AD32" s="182">
        <v>11424.3</v>
      </c>
      <c r="AE32" s="182">
        <v>12296.1</v>
      </c>
      <c r="AF32" s="182">
        <v>13100.7</v>
      </c>
      <c r="AG32" s="182">
        <v>14657</v>
      </c>
      <c r="AH32" s="182">
        <v>14810.1</v>
      </c>
      <c r="AI32" s="182">
        <v>16508.599999999999</v>
      </c>
      <c r="AJ32" s="182">
        <v>21170.1</v>
      </c>
      <c r="AK32" s="182">
        <v>28743.3</v>
      </c>
      <c r="AL32" s="182">
        <v>33539.300000000003</v>
      </c>
      <c r="AM32" s="182">
        <v>40411</v>
      </c>
      <c r="AN32" s="182">
        <v>45704.2</v>
      </c>
      <c r="AO32" s="182">
        <v>46508.5</v>
      </c>
      <c r="AP32" s="182">
        <v>46326.5</v>
      </c>
      <c r="AQ32" s="182">
        <v>48091.3</v>
      </c>
      <c r="AR32" s="182">
        <v>49974.1</v>
      </c>
      <c r="AS32" s="182">
        <v>52082.8</v>
      </c>
      <c r="AT32" s="182">
        <v>58026.400000000001</v>
      </c>
      <c r="AU32" s="182">
        <v>62749.599999999999</v>
      </c>
      <c r="AV32" s="182">
        <v>64217.689999999995</v>
      </c>
      <c r="AW32" s="182">
        <v>67244.479999999996</v>
      </c>
      <c r="AX32"/>
      <c r="AY32"/>
      <c r="AZ32"/>
      <c r="BA32"/>
      <c r="BB32"/>
      <c r="BC32"/>
      <c r="BD32"/>
      <c r="BE32"/>
      <c r="BF32"/>
      <c r="BG32"/>
      <c r="BH32"/>
      <c r="BI32"/>
      <c r="BJ32" s="187"/>
      <c r="BK32" s="187"/>
      <c r="BL32" s="187"/>
      <c r="BM32" s="187"/>
      <c r="BN32" s="187"/>
      <c r="BO32" s="185"/>
      <c r="BP32" s="185"/>
      <c r="BQ32" s="185"/>
      <c r="BR32" s="185"/>
    </row>
    <row r="33" spans="1:70" ht="26.25" customHeight="1">
      <c r="A33" s="296" t="s">
        <v>352</v>
      </c>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c r="AY33"/>
      <c r="AZ33"/>
      <c r="BA33"/>
      <c r="BB33"/>
      <c r="BC33"/>
      <c r="BD33"/>
      <c r="BE33"/>
      <c r="BF33"/>
      <c r="BG33"/>
      <c r="BH33"/>
      <c r="BI33"/>
      <c r="BJ33" s="42"/>
      <c r="BK33" s="42"/>
      <c r="BL33" s="42"/>
      <c r="BM33" s="42"/>
      <c r="BN33" s="42"/>
      <c r="BO33" s="186"/>
      <c r="BP33" s="186"/>
      <c r="BQ33" s="186"/>
      <c r="BR33" s="186"/>
    </row>
    <row r="34" spans="1:70" ht="13.5" customHeight="1">
      <c r="A34" s="297" t="s">
        <v>551</v>
      </c>
      <c r="B34" s="44"/>
      <c r="C34" s="44"/>
      <c r="D34" s="44"/>
      <c r="E34" s="44"/>
      <c r="F34" s="44"/>
      <c r="G34" s="44"/>
      <c r="H34" s="44"/>
      <c r="I34" s="44"/>
      <c r="J34" s="44"/>
      <c r="K34" s="44"/>
      <c r="L34" s="44"/>
      <c r="M34" s="44"/>
      <c r="N34" s="44"/>
      <c r="O34" s="44"/>
      <c r="P34" s="44"/>
      <c r="Q34" s="44"/>
      <c r="R34" s="44"/>
      <c r="S34" s="44"/>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c r="AY34"/>
      <c r="AZ34"/>
      <c r="BA34"/>
      <c r="BB34"/>
      <c r="BC34"/>
      <c r="BD34"/>
      <c r="BE34"/>
      <c r="BF34"/>
      <c r="BG34"/>
      <c r="BH34"/>
      <c r="BI34"/>
      <c r="BJ34" s="42"/>
      <c r="BK34" s="42"/>
      <c r="BL34" s="42"/>
      <c r="BM34" s="42"/>
      <c r="BN34" s="42"/>
      <c r="BO34" s="186"/>
      <c r="BP34" s="186"/>
      <c r="BQ34" s="186"/>
      <c r="BR34" s="186"/>
    </row>
    <row r="35" spans="1:70" ht="14.4">
      <c r="B35" s="44"/>
      <c r="C35" s="44"/>
      <c r="D35" s="44"/>
      <c r="E35" s="44"/>
      <c r="F35" s="44"/>
      <c r="G35" s="44"/>
      <c r="H35" s="44"/>
      <c r="I35" s="44"/>
      <c r="J35" s="44"/>
      <c r="K35" s="44"/>
      <c r="L35" s="44"/>
      <c r="M35" s="44"/>
      <c r="N35" s="44"/>
      <c r="O35" s="44"/>
      <c r="P35" s="44"/>
      <c r="Q35" s="44"/>
      <c r="R35" s="78"/>
      <c r="S35" s="79"/>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c r="AY35"/>
      <c r="AZ35"/>
      <c r="BA35"/>
      <c r="BB35"/>
      <c r="BC35"/>
      <c r="BD35"/>
      <c r="BE35"/>
      <c r="BF35"/>
      <c r="BG35"/>
      <c r="BH35"/>
      <c r="BI35"/>
      <c r="BJ35" s="42"/>
      <c r="BK35" s="42"/>
      <c r="BL35" s="42"/>
      <c r="BM35" s="42"/>
      <c r="BN35" s="42"/>
      <c r="BO35" s="186"/>
      <c r="BP35" s="186"/>
      <c r="BQ35" s="186"/>
      <c r="BR35" s="186"/>
    </row>
    <row r="36" spans="1:70">
      <c r="B36" s="44"/>
      <c r="C36" s="44"/>
      <c r="D36" s="44"/>
      <c r="E36" s="44"/>
      <c r="F36" s="44"/>
      <c r="G36" s="44"/>
      <c r="H36" s="44"/>
      <c r="I36" s="44"/>
      <c r="J36" s="44"/>
      <c r="K36" s="44"/>
      <c r="L36" s="44"/>
      <c r="M36" s="44"/>
      <c r="N36" s="44"/>
      <c r="O36" s="44"/>
      <c r="P36" s="44"/>
      <c r="Q36" s="44"/>
      <c r="R36" s="78"/>
      <c r="S36" s="78"/>
      <c r="AA36" s="189"/>
      <c r="AB36" s="189"/>
      <c r="AC36" s="189"/>
      <c r="AD36" s="189"/>
      <c r="AE36" s="189"/>
      <c r="AF36" s="189"/>
      <c r="AG36" s="189"/>
      <c r="AH36" s="189"/>
      <c r="AI36" s="189"/>
      <c r="AJ36" s="189"/>
      <c r="AK36" s="189"/>
      <c r="AL36" s="189"/>
      <c r="AM36" s="189"/>
      <c r="AN36" s="189"/>
      <c r="AO36" s="189"/>
      <c r="AP36" s="189"/>
      <c r="AQ36" s="189"/>
      <c r="AR36" s="189"/>
      <c r="AS36" s="189"/>
      <c r="AT36" s="189"/>
      <c r="AU36" s="189"/>
    </row>
    <row r="37" spans="1:70">
      <c r="B37" s="44"/>
      <c r="C37" s="44"/>
      <c r="D37" s="44"/>
      <c r="E37" s="44"/>
      <c r="F37" s="44"/>
      <c r="G37" s="44"/>
      <c r="H37" s="44"/>
      <c r="I37" s="44"/>
      <c r="J37" s="44"/>
      <c r="K37" s="44"/>
      <c r="L37" s="44"/>
      <c r="M37" s="44"/>
      <c r="N37" s="44"/>
      <c r="O37" s="44"/>
      <c r="P37" s="44"/>
      <c r="Q37" s="44"/>
      <c r="R37" s="78"/>
      <c r="S37" s="78"/>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row>
    <row r="38" spans="1:70">
      <c r="R38" s="190"/>
      <c r="S38" s="191"/>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row>
    <row r="39" spans="1:70">
      <c r="B39" s="189"/>
      <c r="C39" s="189"/>
      <c r="D39" s="189"/>
      <c r="E39" s="189"/>
      <c r="F39" s="189"/>
      <c r="G39" s="189"/>
      <c r="H39" s="189"/>
      <c r="I39" s="189"/>
      <c r="J39" s="189"/>
      <c r="K39" s="189"/>
      <c r="L39" s="189"/>
      <c r="M39" s="189"/>
      <c r="N39" s="189"/>
      <c r="O39" s="189"/>
      <c r="P39" s="189"/>
      <c r="Q39" s="189"/>
      <c r="R39" s="191"/>
      <c r="S39" s="191"/>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row>
    <row r="40" spans="1:70">
      <c r="S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row>
  </sheetData>
  <customSheetViews>
    <customSheetView guid="{BCE7549A-454A-4A8A-98C7-4BDEDB358CFF}"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2"/>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3"/>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4"/>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5"/>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6"/>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7"/>
    </customSheetView>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8"/>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0"/>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1"/>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2"/>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4"/>
    </customSheetView>
    <customSheetView guid="{D3FE92BD-39BB-4D6C-950E-40B1D101AEA4}">
      <pane xSplit="1" ySplit="5" topLeftCell="AO6" activePane="bottomRight" state="frozen"/>
      <selection pane="bottomRight" activeCell="AY53" sqref="AY53"/>
      <pageMargins left="0.42" right="0.28000000000000003" top="0.75" bottom="0.75" header="0.3" footer="0.3"/>
      <pageSetup paperSize="5" scale="80" orientation="landscape" cellComments="atEnd" r:id="rId15"/>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6"/>
    </customSheetView>
  </customSheetViews>
  <pageMargins left="0.42" right="0.28000000000000003" top="0.75" bottom="0.75" header="0.3" footer="0.3"/>
  <pageSetup paperSize="5" scale="80" orientation="landscape" cellComments="atEnd"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
  <sheetViews>
    <sheetView zoomScaleNormal="100" workbookViewId="0">
      <pane xSplit="1" ySplit="5" topLeftCell="B6" activePane="bottomRight" state="frozen"/>
      <selection pane="topRight" activeCell="B1" sqref="B1"/>
      <selection pane="bottomLeft" activeCell="A6" sqref="A6"/>
      <selection pane="bottomRight" activeCell="A8" sqref="A8"/>
    </sheetView>
  </sheetViews>
  <sheetFormatPr defaultColWidth="9.109375" defaultRowHeight="14.4"/>
  <cols>
    <col min="1" max="1" width="40.33203125" style="5" customWidth="1"/>
    <col min="2" max="21" width="10.33203125" style="5" customWidth="1"/>
    <col min="22" max="22" width="10.33203125" style="262" customWidth="1"/>
    <col min="23" max="23" width="10.6640625" style="5" customWidth="1"/>
    <col min="24" max="24" width="10.6640625" style="284" customWidth="1"/>
    <col min="25" max="25" width="8.88671875" customWidth="1"/>
    <col min="26" max="26" width="10" customWidth="1"/>
    <col min="27" max="27" width="9.33203125" customWidth="1"/>
    <col min="28" max="29" width="9.33203125" bestFit="1" customWidth="1"/>
    <col min="37" max="16384" width="9.109375" style="5"/>
  </cols>
  <sheetData>
    <row r="1" spans="1:36">
      <c r="A1" s="65" t="s">
        <v>311</v>
      </c>
      <c r="B1" s="65"/>
      <c r="C1" s="65"/>
      <c r="D1" s="65"/>
      <c r="E1" s="65"/>
      <c r="F1" s="65"/>
      <c r="G1" s="65"/>
      <c r="H1" s="65"/>
      <c r="I1" s="65"/>
      <c r="J1" s="65"/>
      <c r="K1" s="65"/>
      <c r="L1" s="65"/>
      <c r="M1" s="65"/>
      <c r="N1" s="65"/>
      <c r="O1" s="65"/>
      <c r="P1" s="65"/>
      <c r="Q1" s="65"/>
      <c r="R1" s="65"/>
      <c r="S1" s="65"/>
      <c r="T1" s="65"/>
      <c r="U1" s="65"/>
      <c r="V1" s="65"/>
      <c r="W1" s="65"/>
      <c r="X1" s="65"/>
    </row>
    <row r="2" spans="1:36" s="80" customFormat="1" ht="16.2">
      <c r="A2" s="65" t="s">
        <v>504</v>
      </c>
      <c r="B2" s="65"/>
      <c r="C2" s="65"/>
      <c r="D2" s="65"/>
      <c r="E2" s="65"/>
      <c r="F2" s="65"/>
      <c r="G2" s="65"/>
      <c r="H2" s="65"/>
      <c r="I2" s="65"/>
      <c r="J2" s="65"/>
      <c r="K2" s="65"/>
      <c r="L2" s="65"/>
      <c r="M2" s="65"/>
      <c r="N2" s="65"/>
      <c r="O2" s="65"/>
      <c r="P2" s="65"/>
      <c r="Q2" s="65"/>
      <c r="R2" s="65"/>
      <c r="S2" s="65"/>
      <c r="T2" s="65"/>
      <c r="U2" s="65"/>
      <c r="V2" s="65"/>
      <c r="W2" s="65"/>
      <c r="X2" s="65"/>
      <c r="Y2"/>
      <c r="Z2"/>
      <c r="AA2"/>
      <c r="AB2"/>
      <c r="AC2"/>
      <c r="AD2"/>
      <c r="AE2"/>
      <c r="AF2"/>
      <c r="AG2"/>
      <c r="AH2"/>
      <c r="AI2"/>
      <c r="AJ2"/>
    </row>
    <row r="3" spans="1:36">
      <c r="A3" s="65" t="s">
        <v>512</v>
      </c>
      <c r="B3" s="65"/>
      <c r="C3" s="65"/>
      <c r="D3" s="65"/>
      <c r="E3" s="65"/>
      <c r="F3" s="65"/>
      <c r="G3" s="65"/>
      <c r="H3" s="65"/>
      <c r="I3" s="65"/>
      <c r="J3" s="65"/>
      <c r="K3" s="65"/>
      <c r="L3" s="65"/>
      <c r="M3" s="65"/>
      <c r="N3" s="65"/>
      <c r="O3" s="65"/>
      <c r="P3" s="65"/>
      <c r="Q3" s="65"/>
      <c r="R3" s="65"/>
      <c r="S3" s="65"/>
      <c r="T3" s="65"/>
      <c r="U3" s="65"/>
      <c r="V3" s="65"/>
      <c r="W3" s="65"/>
      <c r="X3" s="65"/>
    </row>
    <row r="4" spans="1:36">
      <c r="B4" s="1"/>
      <c r="C4" s="1"/>
      <c r="D4" s="1"/>
      <c r="E4" s="1"/>
      <c r="F4" s="1"/>
      <c r="G4" s="1"/>
      <c r="H4" s="1"/>
      <c r="I4" s="1"/>
      <c r="J4" s="1"/>
      <c r="K4" s="1"/>
      <c r="L4" s="1"/>
      <c r="M4" s="1"/>
      <c r="N4" s="1"/>
      <c r="O4" s="1"/>
      <c r="P4" s="1"/>
      <c r="Q4" s="1"/>
      <c r="R4" s="1"/>
      <c r="S4" s="1"/>
      <c r="T4" s="1"/>
      <c r="U4" s="1"/>
      <c r="V4" s="256"/>
      <c r="W4" s="1"/>
      <c r="X4" s="310"/>
    </row>
    <row r="5" spans="1:36" s="178" customFormat="1" ht="23.25" customHeight="1">
      <c r="A5" s="35" t="s">
        <v>530</v>
      </c>
      <c r="B5" s="192">
        <v>35064</v>
      </c>
      <c r="C5" s="192">
        <v>35430</v>
      </c>
      <c r="D5" s="192">
        <v>35795</v>
      </c>
      <c r="E5" s="192">
        <v>36160</v>
      </c>
      <c r="F5" s="192">
        <v>36525</v>
      </c>
      <c r="G5" s="192">
        <v>36891</v>
      </c>
      <c r="H5" s="192">
        <v>37256</v>
      </c>
      <c r="I5" s="192">
        <v>37621</v>
      </c>
      <c r="J5" s="192">
        <v>37986</v>
      </c>
      <c r="K5" s="192">
        <v>38352</v>
      </c>
      <c r="L5" s="192">
        <v>38717</v>
      </c>
      <c r="M5" s="192">
        <v>39082</v>
      </c>
      <c r="N5" s="192">
        <v>39447</v>
      </c>
      <c r="O5" s="192">
        <v>39813</v>
      </c>
      <c r="P5" s="192">
        <v>40178</v>
      </c>
      <c r="Q5" s="192">
        <v>40543</v>
      </c>
      <c r="R5" s="192">
        <v>40908</v>
      </c>
      <c r="S5" s="192">
        <v>41274</v>
      </c>
      <c r="T5" s="192">
        <v>41639</v>
      </c>
      <c r="U5" s="192">
        <v>42004</v>
      </c>
      <c r="V5" s="192">
        <v>42369</v>
      </c>
      <c r="W5" s="192">
        <v>42559</v>
      </c>
      <c r="X5" s="192">
        <v>42736</v>
      </c>
      <c r="Y5"/>
      <c r="Z5"/>
      <c r="AA5"/>
      <c r="AB5"/>
      <c r="AC5"/>
      <c r="AD5"/>
      <c r="AE5"/>
      <c r="AF5"/>
      <c r="AG5"/>
      <c r="AH5"/>
      <c r="AI5"/>
      <c r="AJ5"/>
    </row>
    <row r="6" spans="1:36">
      <c r="A6" s="36" t="s">
        <v>54</v>
      </c>
      <c r="B6" s="107">
        <v>1470.223</v>
      </c>
      <c r="C6" s="107">
        <v>1474.1880000000001</v>
      </c>
      <c r="D6" s="107">
        <v>1617.127</v>
      </c>
      <c r="E6" s="107">
        <v>2080.6350000000002</v>
      </c>
      <c r="F6" s="107">
        <v>2423.5790000000002</v>
      </c>
      <c r="G6" s="107">
        <v>2628.489</v>
      </c>
      <c r="H6" s="107">
        <v>2406.9320000000002</v>
      </c>
      <c r="I6" s="107">
        <v>3110.1259999999997</v>
      </c>
      <c r="J6" s="107">
        <v>3419.84</v>
      </c>
      <c r="K6" s="107">
        <v>3443.6759999999995</v>
      </c>
      <c r="L6" s="107">
        <v>3711.654</v>
      </c>
      <c r="M6" s="107">
        <v>5006.9350000000004</v>
      </c>
      <c r="N6" s="107">
        <v>5025.2659999999996</v>
      </c>
      <c r="O6" s="107">
        <v>6386.6759999999995</v>
      </c>
      <c r="P6" s="107">
        <v>6380.4790000000003</v>
      </c>
      <c r="Q6" s="107">
        <v>6169.0210000000006</v>
      </c>
      <c r="R6" s="107">
        <v>7101.0619999999999</v>
      </c>
      <c r="S6" s="107">
        <v>7107.8589999999995</v>
      </c>
      <c r="T6" s="107">
        <v>6614.1298850500007</v>
      </c>
      <c r="U6" s="107">
        <v>6202.1708774300005</v>
      </c>
      <c r="V6" s="107">
        <v>7054.4309999999996</v>
      </c>
      <c r="W6" s="373">
        <v>7394.4359999999997</v>
      </c>
      <c r="X6" s="373">
        <v>6117.7190000000001</v>
      </c>
    </row>
    <row r="7" spans="1:36">
      <c r="A7" s="37" t="s">
        <v>396</v>
      </c>
      <c r="B7" s="82">
        <v>99.212999999999994</v>
      </c>
      <c r="C7" s="82">
        <v>103.26600000000001</v>
      </c>
      <c r="D7" s="82">
        <v>107.383</v>
      </c>
      <c r="E7" s="82">
        <v>117.229</v>
      </c>
      <c r="F7" s="82">
        <v>289.30200000000002</v>
      </c>
      <c r="G7" s="82">
        <v>98.245000000000005</v>
      </c>
      <c r="H7" s="82">
        <v>123.746</v>
      </c>
      <c r="I7" s="82">
        <v>80.064999999999998</v>
      </c>
      <c r="J7" s="82">
        <v>105.986</v>
      </c>
      <c r="K7" s="82">
        <v>115.77500000000001</v>
      </c>
      <c r="L7" s="82">
        <v>92.087999999999994</v>
      </c>
      <c r="M7" s="82">
        <v>66.156000000000006</v>
      </c>
      <c r="N7" s="82">
        <v>83.881</v>
      </c>
      <c r="O7" s="82">
        <v>141.01</v>
      </c>
      <c r="P7" s="82">
        <v>106.837</v>
      </c>
      <c r="Q7" s="82">
        <v>96.905000000000001</v>
      </c>
      <c r="R7" s="82">
        <v>95.352999999999994</v>
      </c>
      <c r="S7" s="82">
        <v>90.847999999999999</v>
      </c>
      <c r="T7" s="82">
        <v>91.135999999999996</v>
      </c>
      <c r="U7" s="82">
        <v>65.806362890000003</v>
      </c>
      <c r="V7" s="82">
        <v>73.290000000000006</v>
      </c>
      <c r="W7" s="82">
        <v>83.126999999999995</v>
      </c>
      <c r="X7" s="82">
        <v>150.358</v>
      </c>
    </row>
    <row r="8" spans="1:36">
      <c r="A8" s="37" t="s">
        <v>397</v>
      </c>
      <c r="B8" s="82">
        <v>93.031000000000006</v>
      </c>
      <c r="C8" s="82">
        <v>76.778000000000006</v>
      </c>
      <c r="D8" s="82">
        <v>82.001999999999995</v>
      </c>
      <c r="E8" s="82">
        <v>156.71700000000001</v>
      </c>
      <c r="F8" s="82">
        <v>147.83699999999999</v>
      </c>
      <c r="G8" s="82">
        <v>332.642</v>
      </c>
      <c r="H8" s="82">
        <v>262.69499999999999</v>
      </c>
      <c r="I8" s="82">
        <v>254.666</v>
      </c>
      <c r="J8" s="82">
        <v>448.452</v>
      </c>
      <c r="K8" s="82">
        <v>402.88</v>
      </c>
      <c r="L8" s="82">
        <v>498.99200000000002</v>
      </c>
      <c r="M8" s="82">
        <v>749.61800000000005</v>
      </c>
      <c r="N8" s="82">
        <v>751.721</v>
      </c>
      <c r="O8" s="82">
        <v>995.13099999999997</v>
      </c>
      <c r="P8" s="82">
        <v>417.42</v>
      </c>
      <c r="Q8" s="82">
        <v>472.89</v>
      </c>
      <c r="R8" s="82">
        <v>946.78499999999997</v>
      </c>
      <c r="S8" s="82">
        <v>950.923</v>
      </c>
      <c r="T8" s="82">
        <v>844.87095120000004</v>
      </c>
      <c r="U8" s="82">
        <v>860.15999260000001</v>
      </c>
      <c r="V8" s="82">
        <v>1034.624</v>
      </c>
      <c r="W8" s="82">
        <v>817.101</v>
      </c>
      <c r="X8" s="82">
        <v>579.17700000000002</v>
      </c>
    </row>
    <row r="9" spans="1:36">
      <c r="A9" s="37" t="s">
        <v>490</v>
      </c>
      <c r="B9" s="82">
        <v>1089.306</v>
      </c>
      <c r="C9" s="82">
        <v>1082.3050000000001</v>
      </c>
      <c r="D9" s="82">
        <v>1090.963</v>
      </c>
      <c r="E9" s="82">
        <v>1423.8220000000001</v>
      </c>
      <c r="F9" s="82">
        <v>1352.2080000000001</v>
      </c>
      <c r="G9" s="82">
        <v>1619.0490000000002</v>
      </c>
      <c r="H9" s="82">
        <v>1469.6420000000001</v>
      </c>
      <c r="I9" s="82">
        <v>2073.2640000000001</v>
      </c>
      <c r="J9" s="82">
        <v>1725.0120000000002</v>
      </c>
      <c r="K9" s="82">
        <v>1726.8329999999996</v>
      </c>
      <c r="L9" s="82">
        <v>1925.288</v>
      </c>
      <c r="M9" s="82">
        <v>2477.7800000000002</v>
      </c>
      <c r="N9" s="82">
        <v>2406.125</v>
      </c>
      <c r="O9" s="82">
        <v>3213.444</v>
      </c>
      <c r="P9" s="82">
        <v>3130.3440000000001</v>
      </c>
      <c r="Q9" s="82">
        <v>3116.7280000000001</v>
      </c>
      <c r="R9" s="82">
        <v>3375.5790000000002</v>
      </c>
      <c r="S9" s="82">
        <v>3502.6719999999996</v>
      </c>
      <c r="T9" s="82">
        <v>3284.3339338499995</v>
      </c>
      <c r="U9" s="82">
        <v>3013.2788878400002</v>
      </c>
      <c r="V9" s="82">
        <v>3565.835</v>
      </c>
      <c r="W9" s="82">
        <v>4193.2510000000002</v>
      </c>
      <c r="X9" s="82">
        <v>3911.172</v>
      </c>
    </row>
    <row r="10" spans="1:36">
      <c r="A10" s="37" t="s">
        <v>56</v>
      </c>
      <c r="B10" s="195">
        <v>99.263999999999996</v>
      </c>
      <c r="C10" s="82">
        <v>135.58500000000001</v>
      </c>
      <c r="D10" s="82">
        <v>193.303</v>
      </c>
      <c r="E10" s="82">
        <v>243.20099999999999</v>
      </c>
      <c r="F10" s="82">
        <v>293.28399999999999</v>
      </c>
      <c r="G10" s="82">
        <v>313.64999999999998</v>
      </c>
      <c r="H10" s="82">
        <v>246.22499999999999</v>
      </c>
      <c r="I10" s="82">
        <v>261.87900000000002</v>
      </c>
      <c r="J10" s="82">
        <v>335.42200000000003</v>
      </c>
      <c r="K10" s="82">
        <v>313.43099999999998</v>
      </c>
      <c r="L10" s="82">
        <v>364.57799999999997</v>
      </c>
      <c r="M10" s="82">
        <v>363.07</v>
      </c>
      <c r="N10" s="82">
        <v>487.20600000000002</v>
      </c>
      <c r="O10" s="82">
        <v>730.04600000000005</v>
      </c>
      <c r="P10" s="82">
        <v>810.00900000000001</v>
      </c>
      <c r="Q10" s="82">
        <v>828.03099999999995</v>
      </c>
      <c r="R10" s="82">
        <v>1007.776</v>
      </c>
      <c r="S10" s="82">
        <v>944.42499999999995</v>
      </c>
      <c r="T10" s="82">
        <v>851.52993384999991</v>
      </c>
      <c r="U10" s="82">
        <v>912.49298340999997</v>
      </c>
      <c r="V10" s="82">
        <v>867.13499999999999</v>
      </c>
      <c r="W10" s="82">
        <v>715.23199999999997</v>
      </c>
      <c r="X10" s="82">
        <v>491.584</v>
      </c>
    </row>
    <row r="11" spans="1:36">
      <c r="A11" s="37" t="s">
        <v>58</v>
      </c>
      <c r="B11" s="195">
        <v>59.896999999999998</v>
      </c>
      <c r="C11" s="82">
        <v>78.668999999999997</v>
      </c>
      <c r="D11" s="82">
        <v>86.533000000000001</v>
      </c>
      <c r="E11" s="82">
        <v>76.111999999999995</v>
      </c>
      <c r="F11" s="82">
        <v>39.627000000000002</v>
      </c>
      <c r="G11" s="82">
        <v>83.105000000000004</v>
      </c>
      <c r="H11" s="82">
        <v>86.650999999999996</v>
      </c>
      <c r="I11" s="82">
        <v>74.971999999999994</v>
      </c>
      <c r="J11" s="82">
        <v>161.22999999999999</v>
      </c>
      <c r="K11" s="82">
        <v>195.63</v>
      </c>
      <c r="L11" s="82">
        <v>277.86900000000003</v>
      </c>
      <c r="M11" s="82">
        <v>343.92899999999997</v>
      </c>
      <c r="N11" s="82">
        <v>394.78300000000002</v>
      </c>
      <c r="O11" s="82">
        <v>471.32900000000001</v>
      </c>
      <c r="P11" s="82">
        <v>370.495</v>
      </c>
      <c r="Q11" s="82">
        <v>422.71800000000002</v>
      </c>
      <c r="R11" s="82">
        <v>486.15600000000001</v>
      </c>
      <c r="S11" s="82">
        <v>409.21800000000002</v>
      </c>
      <c r="T11" s="82">
        <v>367.63299999999998</v>
      </c>
      <c r="U11" s="82">
        <v>352.29499093999999</v>
      </c>
      <c r="V11" s="82">
        <v>411.32799999999997</v>
      </c>
      <c r="W11" s="82">
        <v>266.17</v>
      </c>
      <c r="X11" s="82">
        <v>336.911</v>
      </c>
    </row>
    <row r="12" spans="1:36">
      <c r="A12" s="37" t="s">
        <v>59</v>
      </c>
      <c r="B12" s="195">
        <v>93.38</v>
      </c>
      <c r="C12" s="82">
        <v>121.78</v>
      </c>
      <c r="D12" s="82">
        <v>98.605000000000004</v>
      </c>
      <c r="E12" s="82">
        <v>125.235</v>
      </c>
      <c r="F12" s="82">
        <v>185.02500000000001</v>
      </c>
      <c r="G12" s="82">
        <v>341.03100000000001</v>
      </c>
      <c r="H12" s="82">
        <v>232.935</v>
      </c>
      <c r="I12" s="82">
        <v>539.50800000000004</v>
      </c>
      <c r="J12" s="82">
        <v>362.08199999999999</v>
      </c>
      <c r="K12" s="82">
        <v>245.029</v>
      </c>
      <c r="L12" s="82">
        <v>357.49</v>
      </c>
      <c r="M12" s="82">
        <v>537.58399999999995</v>
      </c>
      <c r="N12" s="82">
        <v>349.733</v>
      </c>
      <c r="O12" s="82">
        <v>370.12400000000002</v>
      </c>
      <c r="P12" s="82">
        <v>344.38799999999998</v>
      </c>
      <c r="Q12" s="82">
        <v>400.02800000000002</v>
      </c>
      <c r="R12" s="82">
        <v>407.72800000000001</v>
      </c>
      <c r="S12" s="82">
        <v>517.03300000000002</v>
      </c>
      <c r="T12" s="82">
        <v>536.55200000000002</v>
      </c>
      <c r="U12" s="82">
        <v>524.62556802000006</v>
      </c>
      <c r="V12" s="82">
        <v>807.91800000000001</v>
      </c>
      <c r="W12" s="82">
        <v>1643.002</v>
      </c>
      <c r="X12" s="82">
        <v>1486.2370000000001</v>
      </c>
    </row>
    <row r="13" spans="1:36">
      <c r="A13" s="37" t="s">
        <v>60</v>
      </c>
      <c r="B13" s="195">
        <v>563.93499999999995</v>
      </c>
      <c r="C13" s="82">
        <v>404.887</v>
      </c>
      <c r="D13" s="82">
        <v>363.89699999999999</v>
      </c>
      <c r="E13" s="82">
        <v>488.11</v>
      </c>
      <c r="F13" s="82">
        <v>530.77300000000002</v>
      </c>
      <c r="G13" s="82">
        <v>495.77300000000002</v>
      </c>
      <c r="H13" s="82">
        <v>537.09400000000005</v>
      </c>
      <c r="I13" s="82">
        <v>732.10900000000004</v>
      </c>
      <c r="J13" s="82">
        <v>421.86799999999999</v>
      </c>
      <c r="K13" s="82">
        <v>523.32399999999996</v>
      </c>
      <c r="L13" s="82">
        <v>385.82299999999998</v>
      </c>
      <c r="M13" s="82">
        <v>555.80700000000002</v>
      </c>
      <c r="N13" s="82">
        <v>584.47799999999995</v>
      </c>
      <c r="O13" s="82">
        <v>689.50699999999995</v>
      </c>
      <c r="P13" s="82">
        <v>541.92200000000003</v>
      </c>
      <c r="Q13" s="82">
        <v>506.22300000000001</v>
      </c>
      <c r="R13" s="82">
        <v>529.80600000000004</v>
      </c>
      <c r="S13" s="82">
        <v>573.99300000000005</v>
      </c>
      <c r="T13" s="82">
        <v>591.11699999999996</v>
      </c>
      <c r="U13" s="82">
        <v>454.87279651999995</v>
      </c>
      <c r="V13" s="82">
        <v>483.24200000000002</v>
      </c>
      <c r="W13" s="82">
        <v>486.15300000000002</v>
      </c>
      <c r="X13" s="82">
        <v>371.95800000000003</v>
      </c>
    </row>
    <row r="14" spans="1:36">
      <c r="A14" s="162" t="s">
        <v>506</v>
      </c>
      <c r="B14" s="99">
        <v>272.83000000000004</v>
      </c>
      <c r="C14" s="99">
        <v>341.38400000000001</v>
      </c>
      <c r="D14" s="99">
        <v>348.625</v>
      </c>
      <c r="E14" s="99">
        <v>491.16399999999999</v>
      </c>
      <c r="F14" s="99">
        <v>303.49900000000002</v>
      </c>
      <c r="G14" s="99">
        <v>385.49</v>
      </c>
      <c r="H14" s="99">
        <v>366.73700000000002</v>
      </c>
      <c r="I14" s="99">
        <v>464.79600000000005</v>
      </c>
      <c r="J14" s="99">
        <v>444.40999999999997</v>
      </c>
      <c r="K14" s="99">
        <v>449.41899999999998</v>
      </c>
      <c r="L14" s="99">
        <v>539.52800000000002</v>
      </c>
      <c r="M14" s="99">
        <v>677.3900000000001</v>
      </c>
      <c r="N14" s="99">
        <v>589.92499999999995</v>
      </c>
      <c r="O14" s="99">
        <v>952.4380000000001</v>
      </c>
      <c r="P14" s="99">
        <v>1063.53</v>
      </c>
      <c r="Q14" s="99">
        <v>959.72799999999995</v>
      </c>
      <c r="R14" s="99">
        <v>944.11299999999994</v>
      </c>
      <c r="S14" s="99">
        <v>1058.0029999999999</v>
      </c>
      <c r="T14" s="99">
        <v>937.50200000000007</v>
      </c>
      <c r="U14" s="99">
        <v>768.99254895000001</v>
      </c>
      <c r="V14" s="258">
        <v>996.21199999999999</v>
      </c>
      <c r="W14" s="82">
        <v>1082.694</v>
      </c>
      <c r="X14" s="82">
        <v>1224.482</v>
      </c>
    </row>
    <row r="15" spans="1:36">
      <c r="A15" s="162" t="s">
        <v>491</v>
      </c>
      <c r="B15" s="196">
        <v>35.613999999999997</v>
      </c>
      <c r="C15" s="99">
        <v>44.670999999999999</v>
      </c>
      <c r="D15" s="99">
        <v>49.731999999999999</v>
      </c>
      <c r="E15" s="99">
        <v>64.299000000000007</v>
      </c>
      <c r="F15" s="99">
        <v>50.432000000000002</v>
      </c>
      <c r="G15" s="99">
        <v>59.463000000000001</v>
      </c>
      <c r="H15" s="99">
        <v>64.546000000000006</v>
      </c>
      <c r="I15" s="99">
        <v>97.186000000000007</v>
      </c>
      <c r="J15" s="99">
        <v>54.104999999999997</v>
      </c>
      <c r="K15" s="99">
        <v>55.378</v>
      </c>
      <c r="L15" s="99">
        <v>77.867999999999995</v>
      </c>
      <c r="M15" s="99">
        <v>91.587999999999994</v>
      </c>
      <c r="N15" s="99">
        <v>80.393000000000001</v>
      </c>
      <c r="O15" s="99">
        <v>116.096</v>
      </c>
      <c r="P15" s="99">
        <v>136.48500000000001</v>
      </c>
      <c r="Q15" s="99">
        <v>96.331000000000003</v>
      </c>
      <c r="R15" s="99">
        <v>115.994</v>
      </c>
      <c r="S15" s="99">
        <v>94.525999999999996</v>
      </c>
      <c r="T15" s="99">
        <v>110.861</v>
      </c>
      <c r="U15" s="99">
        <v>148.02785310000002</v>
      </c>
      <c r="V15" s="258">
        <v>90.075999999999993</v>
      </c>
      <c r="W15" s="82">
        <v>84.593999999999994</v>
      </c>
      <c r="X15" s="82">
        <v>104.28700000000001</v>
      </c>
    </row>
    <row r="16" spans="1:36">
      <c r="A16" s="162" t="s">
        <v>492</v>
      </c>
      <c r="B16" s="196">
        <v>91.963999999999999</v>
      </c>
      <c r="C16" s="99">
        <v>112.07299999999999</v>
      </c>
      <c r="D16" s="99">
        <v>85.551000000000002</v>
      </c>
      <c r="E16" s="99">
        <v>132.38399999999999</v>
      </c>
      <c r="F16" s="99">
        <v>89.759</v>
      </c>
      <c r="G16" s="99">
        <v>84.012</v>
      </c>
      <c r="H16" s="99">
        <v>92.367000000000004</v>
      </c>
      <c r="I16" s="99">
        <v>129.34700000000001</v>
      </c>
      <c r="J16" s="99">
        <v>129.441</v>
      </c>
      <c r="K16" s="99">
        <v>149.048</v>
      </c>
      <c r="L16" s="99">
        <v>177.964</v>
      </c>
      <c r="M16" s="99">
        <v>277.67</v>
      </c>
      <c r="N16" s="99">
        <v>134.61199999999999</v>
      </c>
      <c r="O16" s="99">
        <v>283.46899999999999</v>
      </c>
      <c r="P16" s="99">
        <v>376.30799999999999</v>
      </c>
      <c r="Q16" s="99">
        <v>509.28100000000001</v>
      </c>
      <c r="R16" s="99">
        <v>505.31099999999998</v>
      </c>
      <c r="S16" s="99">
        <v>567.18100000000004</v>
      </c>
      <c r="T16" s="99">
        <v>408.084</v>
      </c>
      <c r="U16" s="99">
        <v>250.95551885</v>
      </c>
      <c r="V16" s="258">
        <v>246.11</v>
      </c>
      <c r="W16" s="82">
        <v>241.54900000000001</v>
      </c>
      <c r="X16" s="82">
        <v>163.744</v>
      </c>
    </row>
    <row r="17" spans="1:36">
      <c r="A17" s="162" t="s">
        <v>493</v>
      </c>
      <c r="B17" s="196">
        <v>145.25200000000001</v>
      </c>
      <c r="C17" s="99">
        <v>184.64</v>
      </c>
      <c r="D17" s="99">
        <v>213.34200000000001</v>
      </c>
      <c r="E17" s="99">
        <v>294.48099999999999</v>
      </c>
      <c r="F17" s="99">
        <v>163.30799999999999</v>
      </c>
      <c r="G17" s="99">
        <v>242.01499999999999</v>
      </c>
      <c r="H17" s="99">
        <v>209.82400000000001</v>
      </c>
      <c r="I17" s="99">
        <v>238.26300000000001</v>
      </c>
      <c r="J17" s="99">
        <v>260.86399999999998</v>
      </c>
      <c r="K17" s="99">
        <v>244.99299999999999</v>
      </c>
      <c r="L17" s="99">
        <v>283.69600000000003</v>
      </c>
      <c r="M17" s="99">
        <v>308.13200000000001</v>
      </c>
      <c r="N17" s="99">
        <v>374.92</v>
      </c>
      <c r="O17" s="99">
        <v>552.87300000000005</v>
      </c>
      <c r="P17" s="99">
        <v>550.73699999999997</v>
      </c>
      <c r="Q17" s="99">
        <v>354.11599999999999</v>
      </c>
      <c r="R17" s="99">
        <v>322.80799999999999</v>
      </c>
      <c r="S17" s="99">
        <v>396.29599999999999</v>
      </c>
      <c r="T17" s="99">
        <v>418.55700000000002</v>
      </c>
      <c r="U17" s="99">
        <v>370.00917700000002</v>
      </c>
      <c r="V17" s="258">
        <v>660.02599999999995</v>
      </c>
      <c r="W17" s="82">
        <v>756.55100000000004</v>
      </c>
      <c r="X17" s="82">
        <v>956.45100000000002</v>
      </c>
    </row>
    <row r="18" spans="1:36">
      <c r="A18" s="37" t="s">
        <v>395</v>
      </c>
      <c r="B18" s="195">
        <v>188.673</v>
      </c>
      <c r="C18" s="82">
        <v>211.839</v>
      </c>
      <c r="D18" s="82">
        <v>336.779</v>
      </c>
      <c r="E18" s="82">
        <v>382.86700000000002</v>
      </c>
      <c r="F18" s="82">
        <v>634.23199999999997</v>
      </c>
      <c r="G18" s="82">
        <v>578.553</v>
      </c>
      <c r="H18" s="82">
        <v>550.84900000000005</v>
      </c>
      <c r="I18" s="82">
        <v>702.13099999999997</v>
      </c>
      <c r="J18" s="82">
        <v>1140.3900000000001</v>
      </c>
      <c r="K18" s="82">
        <v>1198.1880000000001</v>
      </c>
      <c r="L18" s="82">
        <v>1195.2860000000001</v>
      </c>
      <c r="M18" s="82">
        <v>1713.3810000000001</v>
      </c>
      <c r="N18" s="82">
        <v>1783.539</v>
      </c>
      <c r="O18" s="82">
        <v>2037.0909999999999</v>
      </c>
      <c r="P18" s="82">
        <v>2725.8780000000002</v>
      </c>
      <c r="Q18" s="82">
        <v>2482.498</v>
      </c>
      <c r="R18" s="82">
        <v>2683.3449999999998</v>
      </c>
      <c r="S18" s="82">
        <v>2563.4160000000002</v>
      </c>
      <c r="T18" s="82">
        <v>2393.7890000000002</v>
      </c>
      <c r="U18" s="82">
        <v>2262.9256341</v>
      </c>
      <c r="V18" s="82">
        <v>2380.6819999999998</v>
      </c>
      <c r="W18" s="82">
        <v>2300.9569999999999</v>
      </c>
      <c r="X18" s="82">
        <v>1477.0119999999999</v>
      </c>
    </row>
    <row r="19" spans="1:36" s="25" customFormat="1">
      <c r="A19" s="38" t="s">
        <v>38</v>
      </c>
      <c r="B19" s="197">
        <v>2333.9740000000002</v>
      </c>
      <c r="C19" s="197">
        <v>2612.0259999999998</v>
      </c>
      <c r="D19" s="197">
        <v>4623.9129999999996</v>
      </c>
      <c r="E19" s="197">
        <v>3225.5829999999996</v>
      </c>
      <c r="F19" s="197">
        <v>3220.9430000000002</v>
      </c>
      <c r="G19" s="197">
        <v>3959.0939999999996</v>
      </c>
      <c r="H19" s="197">
        <v>4729.6840000000002</v>
      </c>
      <c r="I19" s="197">
        <v>4070.9089999999997</v>
      </c>
      <c r="J19" s="197">
        <v>5634.8209999999999</v>
      </c>
      <c r="K19" s="197">
        <v>6962.4630000000006</v>
      </c>
      <c r="L19" s="197">
        <v>8825.3509999999987</v>
      </c>
      <c r="M19" s="197">
        <v>10247.602000000001</v>
      </c>
      <c r="N19" s="197">
        <v>13169.325000000001</v>
      </c>
      <c r="O19" s="197">
        <v>14821.559000000001</v>
      </c>
      <c r="P19" s="197">
        <v>13150.189</v>
      </c>
      <c r="Q19" s="197">
        <v>11490.938000000002</v>
      </c>
      <c r="R19" s="197">
        <v>11712.493000000002</v>
      </c>
      <c r="S19" s="197">
        <v>11948.198999999999</v>
      </c>
      <c r="T19" s="197">
        <v>12064.33689187</v>
      </c>
      <c r="U19" s="197">
        <v>13286.150122589999</v>
      </c>
      <c r="V19" s="197">
        <v>12323.094000000001</v>
      </c>
      <c r="W19" s="197">
        <v>12714.16</v>
      </c>
      <c r="X19" s="197">
        <v>14843.132999999998</v>
      </c>
      <c r="Y19"/>
      <c r="Z19"/>
      <c r="AA19"/>
      <c r="AB19"/>
      <c r="AC19"/>
      <c r="AD19"/>
      <c r="AE19"/>
      <c r="AF19"/>
      <c r="AG19"/>
      <c r="AH19"/>
      <c r="AI19"/>
      <c r="AJ19"/>
    </row>
    <row r="20" spans="1:36">
      <c r="A20" s="37" t="s">
        <v>61</v>
      </c>
      <c r="B20" s="195">
        <v>197.648</v>
      </c>
      <c r="C20" s="82">
        <v>271.58300000000003</v>
      </c>
      <c r="D20" s="82">
        <v>379.37200000000001</v>
      </c>
      <c r="E20" s="82">
        <v>419.63799999999998</v>
      </c>
      <c r="F20" s="82">
        <v>531.15899999999999</v>
      </c>
      <c r="G20" s="82">
        <v>761.05</v>
      </c>
      <c r="H20" s="82">
        <v>707.20899999999995</v>
      </c>
      <c r="I20" s="82">
        <v>503.23</v>
      </c>
      <c r="J20" s="82">
        <v>525.30899999999997</v>
      </c>
      <c r="K20" s="82">
        <v>430.96300000000002</v>
      </c>
      <c r="L20" s="82">
        <v>513.64</v>
      </c>
      <c r="M20" s="82">
        <v>841.78599999999994</v>
      </c>
      <c r="N20" s="82">
        <v>908.36599999999999</v>
      </c>
      <c r="O20" s="82">
        <v>1099.4359999999999</v>
      </c>
      <c r="P20" s="82">
        <v>701.14599999999996</v>
      </c>
      <c r="Q20" s="82">
        <v>767.96600000000001</v>
      </c>
      <c r="R20" s="82">
        <v>886.17899999999997</v>
      </c>
      <c r="S20" s="82">
        <v>1013.972</v>
      </c>
      <c r="T20" s="82">
        <v>1044.44489187</v>
      </c>
      <c r="U20" s="82">
        <v>849.6630174500001</v>
      </c>
      <c r="V20" s="82">
        <v>691.202</v>
      </c>
      <c r="W20" s="82">
        <v>573.29899999999998</v>
      </c>
      <c r="X20" s="82">
        <v>643.45299999999997</v>
      </c>
    </row>
    <row r="21" spans="1:36">
      <c r="A21" s="37" t="s">
        <v>62</v>
      </c>
      <c r="B21" s="195">
        <v>1032.3710000000001</v>
      </c>
      <c r="C21" s="82">
        <v>1045.655</v>
      </c>
      <c r="D21" s="82">
        <v>1538.711</v>
      </c>
      <c r="E21" s="82">
        <v>1172.1559999999999</v>
      </c>
      <c r="F21" s="82">
        <v>1322.261</v>
      </c>
      <c r="G21" s="82">
        <v>1622.047</v>
      </c>
      <c r="H21" s="82">
        <v>1773.73</v>
      </c>
      <c r="I21" s="82">
        <v>1770.903</v>
      </c>
      <c r="J21" s="82">
        <v>2866.1370000000002</v>
      </c>
      <c r="K21" s="82">
        <v>3484.9839999999999</v>
      </c>
      <c r="L21" s="82">
        <v>4385.9399999999996</v>
      </c>
      <c r="M21" s="82">
        <v>5546.308</v>
      </c>
      <c r="N21" s="82">
        <v>7888.5140000000001</v>
      </c>
      <c r="O21" s="82">
        <v>8313.7469999999994</v>
      </c>
      <c r="P21" s="82">
        <v>7477.79</v>
      </c>
      <c r="Q21" s="82">
        <v>6489.3670000000002</v>
      </c>
      <c r="R21" s="82">
        <v>6856.8010000000004</v>
      </c>
      <c r="S21" s="82">
        <v>6542.3159999999998</v>
      </c>
      <c r="T21" s="82">
        <v>5688.6409999999996</v>
      </c>
      <c r="U21" s="82">
        <v>6698.1417627000001</v>
      </c>
      <c r="V21" s="82">
        <v>6053.4920000000002</v>
      </c>
      <c r="W21" s="82">
        <v>6510.8440000000001</v>
      </c>
      <c r="X21" s="82">
        <v>7935.7860000000001</v>
      </c>
    </row>
    <row r="22" spans="1:36">
      <c r="A22" s="37" t="s">
        <v>363</v>
      </c>
      <c r="B22" s="195">
        <v>1.1559999999999999</v>
      </c>
      <c r="C22" s="82">
        <v>27.265000000000001</v>
      </c>
      <c r="D22" s="82">
        <v>1.6970000000000001</v>
      </c>
      <c r="E22" s="82">
        <v>1.119</v>
      </c>
      <c r="F22" s="82">
        <v>162.20099999999999</v>
      </c>
      <c r="G22" s="82">
        <v>89.587000000000003</v>
      </c>
      <c r="H22" s="82">
        <v>119.996</v>
      </c>
      <c r="I22" s="82">
        <v>46.835000000000001</v>
      </c>
      <c r="J22" s="82">
        <v>63.973999999999997</v>
      </c>
      <c r="K22" s="82">
        <v>423.75599999999997</v>
      </c>
      <c r="L22" s="82">
        <v>402.928</v>
      </c>
      <c r="M22" s="82">
        <v>569.05899999999997</v>
      </c>
      <c r="N22" s="82">
        <v>655.22799999999995</v>
      </c>
      <c r="O22" s="82">
        <v>573.39400000000001</v>
      </c>
      <c r="P22" s="82">
        <v>545.178</v>
      </c>
      <c r="Q22" s="82">
        <v>455.62900000000002</v>
      </c>
      <c r="R22" s="82">
        <v>405.31</v>
      </c>
      <c r="S22" s="82">
        <v>684.93100000000004</v>
      </c>
      <c r="T22" s="82">
        <v>522.43799999999999</v>
      </c>
      <c r="U22" s="82">
        <v>536.55869989999997</v>
      </c>
      <c r="V22" s="82">
        <v>465.10399999999998</v>
      </c>
      <c r="W22" s="82">
        <v>432.94600000000003</v>
      </c>
      <c r="X22" s="82">
        <v>473.01499999999999</v>
      </c>
    </row>
    <row r="23" spans="1:36">
      <c r="A23" s="162" t="s">
        <v>508</v>
      </c>
      <c r="B23" s="99">
        <v>1102.799</v>
      </c>
      <c r="C23" s="99">
        <v>1267.5229999999999</v>
      </c>
      <c r="D23" s="99">
        <v>2704.1329999999998</v>
      </c>
      <c r="E23" s="99">
        <v>1632.67</v>
      </c>
      <c r="F23" s="99">
        <v>1205.3220000000001</v>
      </c>
      <c r="G23" s="99">
        <v>1486.4099999999999</v>
      </c>
      <c r="H23" s="99">
        <v>2128.7490000000003</v>
      </c>
      <c r="I23" s="99">
        <v>1749.941</v>
      </c>
      <c r="J23" s="99">
        <v>2179.4009999999998</v>
      </c>
      <c r="K23" s="99">
        <v>2622.76</v>
      </c>
      <c r="L23" s="99">
        <v>3522.8429999999998</v>
      </c>
      <c r="M23" s="99">
        <v>3290.4490000000001</v>
      </c>
      <c r="N23" s="99">
        <v>3717.2169999999996</v>
      </c>
      <c r="O23" s="99">
        <v>4834.9820000000009</v>
      </c>
      <c r="P23" s="99">
        <v>4426.0750000000007</v>
      </c>
      <c r="Q23" s="99">
        <v>3777.9760000000006</v>
      </c>
      <c r="R23" s="99">
        <v>3564.2030000000004</v>
      </c>
      <c r="S23" s="99">
        <v>3706.98</v>
      </c>
      <c r="T23" s="99">
        <v>4808.8129999999992</v>
      </c>
      <c r="U23" s="99">
        <v>5201.7866425400007</v>
      </c>
      <c r="V23" s="258">
        <v>5113.2960000000003</v>
      </c>
      <c r="W23" s="82">
        <v>5197.0709999999999</v>
      </c>
      <c r="X23" s="82">
        <v>5790.878999999999</v>
      </c>
    </row>
    <row r="24" spans="1:36">
      <c r="A24" s="162" t="s">
        <v>494</v>
      </c>
      <c r="B24" s="196">
        <v>752.91800000000001</v>
      </c>
      <c r="C24" s="99">
        <v>859.96199999999999</v>
      </c>
      <c r="D24" s="99">
        <v>815.86300000000006</v>
      </c>
      <c r="E24" s="99">
        <v>878.86699999999996</v>
      </c>
      <c r="F24" s="99">
        <v>543.97</v>
      </c>
      <c r="G24" s="99">
        <v>951.26300000000003</v>
      </c>
      <c r="H24" s="99">
        <v>1085.7550000000001</v>
      </c>
      <c r="I24" s="99">
        <v>953.60400000000004</v>
      </c>
      <c r="J24" s="99">
        <v>1226.241</v>
      </c>
      <c r="K24" s="99">
        <v>1300.6030000000001</v>
      </c>
      <c r="L24" s="99">
        <v>2067.9360000000001</v>
      </c>
      <c r="M24" s="99">
        <v>2171.2109999999998</v>
      </c>
      <c r="N24" s="99">
        <v>2743.6579999999999</v>
      </c>
      <c r="O24" s="99">
        <v>3426.9450000000002</v>
      </c>
      <c r="P24" s="99">
        <v>2656.9520000000002</v>
      </c>
      <c r="Q24" s="99">
        <v>2354.473</v>
      </c>
      <c r="R24" s="99">
        <v>2314.3670000000002</v>
      </c>
      <c r="S24" s="99">
        <v>2444.3490000000002</v>
      </c>
      <c r="T24" s="99">
        <v>3103.875</v>
      </c>
      <c r="U24" s="99">
        <v>3602.2150324499999</v>
      </c>
      <c r="V24" s="258">
        <v>3754.5949999999998</v>
      </c>
      <c r="W24" s="82">
        <v>3684.8739999999998</v>
      </c>
      <c r="X24" s="82">
        <v>3843.5140000000001</v>
      </c>
    </row>
    <row r="25" spans="1:36">
      <c r="A25" s="162" t="s">
        <v>495</v>
      </c>
      <c r="B25" s="196">
        <v>36.840000000000003</v>
      </c>
      <c r="C25" s="99">
        <v>83.918000000000006</v>
      </c>
      <c r="D25" s="99">
        <v>123.658</v>
      </c>
      <c r="E25" s="99">
        <v>214.85400000000001</v>
      </c>
      <c r="F25" s="99">
        <v>239.654</v>
      </c>
      <c r="G25" s="99">
        <v>173.37200000000001</v>
      </c>
      <c r="H25" s="99">
        <v>439.71100000000001</v>
      </c>
      <c r="I25" s="99">
        <v>164.602</v>
      </c>
      <c r="J25" s="99">
        <v>295.61799999999999</v>
      </c>
      <c r="K25" s="99">
        <v>415.404</v>
      </c>
      <c r="L25" s="99">
        <v>474.29399999999998</v>
      </c>
      <c r="M25" s="99">
        <v>650.34699999999998</v>
      </c>
      <c r="N25" s="99">
        <v>478.39</v>
      </c>
      <c r="O25" s="99">
        <v>737.31200000000001</v>
      </c>
      <c r="P25" s="99">
        <v>1153.7270000000001</v>
      </c>
      <c r="Q25" s="99">
        <v>922.23299999999995</v>
      </c>
      <c r="R25" s="99">
        <v>781.21500000000003</v>
      </c>
      <c r="S25" s="99">
        <v>801.70299999999997</v>
      </c>
      <c r="T25" s="99">
        <v>1152.165</v>
      </c>
      <c r="U25" s="99">
        <v>906.13920689999998</v>
      </c>
      <c r="V25" s="258">
        <v>731.13699999999994</v>
      </c>
      <c r="W25" s="82">
        <v>815.23400000000004</v>
      </c>
      <c r="X25" s="82">
        <v>1033.047</v>
      </c>
    </row>
    <row r="26" spans="1:36">
      <c r="A26" s="162" t="s">
        <v>496</v>
      </c>
      <c r="B26" s="196">
        <v>11.137</v>
      </c>
      <c r="C26" s="99">
        <v>9.6120000000000001</v>
      </c>
      <c r="D26" s="99">
        <v>10.66</v>
      </c>
      <c r="E26" s="99">
        <v>12.749000000000001</v>
      </c>
      <c r="F26" s="99">
        <v>17.937000000000001</v>
      </c>
      <c r="G26" s="99">
        <v>22.55</v>
      </c>
      <c r="H26" s="99">
        <v>13.948</v>
      </c>
      <c r="I26" s="99">
        <v>13.464</v>
      </c>
      <c r="J26" s="99">
        <v>118.102</v>
      </c>
      <c r="K26" s="99">
        <v>30.254999999999999</v>
      </c>
      <c r="L26" s="99">
        <v>41.212000000000003</v>
      </c>
      <c r="M26" s="99">
        <v>82.498000000000005</v>
      </c>
      <c r="N26" s="99">
        <v>104.85</v>
      </c>
      <c r="O26" s="99">
        <v>94.608999999999995</v>
      </c>
      <c r="P26" s="99">
        <v>97.369</v>
      </c>
      <c r="Q26" s="99">
        <v>91.712999999999994</v>
      </c>
      <c r="R26" s="99">
        <v>98.944999999999993</v>
      </c>
      <c r="S26" s="99">
        <v>94.165000000000006</v>
      </c>
      <c r="T26" s="99">
        <v>144.52500000000001</v>
      </c>
      <c r="U26" s="99">
        <v>154.73962119000001</v>
      </c>
      <c r="V26" s="258">
        <v>124.819</v>
      </c>
      <c r="W26" s="82">
        <v>118.00700000000001</v>
      </c>
      <c r="X26" s="82">
        <v>126.90900000000001</v>
      </c>
    </row>
    <row r="27" spans="1:36">
      <c r="A27" s="162" t="s">
        <v>497</v>
      </c>
      <c r="B27" s="196">
        <v>301.904</v>
      </c>
      <c r="C27" s="99">
        <v>314.03100000000001</v>
      </c>
      <c r="D27" s="99">
        <v>1753.952</v>
      </c>
      <c r="E27" s="99">
        <v>526.20000000000005</v>
      </c>
      <c r="F27" s="99">
        <v>403.76100000000002</v>
      </c>
      <c r="G27" s="99">
        <v>339.22500000000002</v>
      </c>
      <c r="H27" s="99">
        <v>589.33500000000004</v>
      </c>
      <c r="I27" s="99">
        <v>618.27099999999996</v>
      </c>
      <c r="J27" s="99">
        <v>539.44000000000005</v>
      </c>
      <c r="K27" s="99">
        <v>876.49800000000005</v>
      </c>
      <c r="L27" s="99">
        <v>939.40099999999995</v>
      </c>
      <c r="M27" s="99">
        <v>386.39299999999997</v>
      </c>
      <c r="N27" s="99">
        <v>390.31900000000002</v>
      </c>
      <c r="O27" s="99">
        <v>576.11599999999999</v>
      </c>
      <c r="P27" s="99">
        <v>518.02700000000004</v>
      </c>
      <c r="Q27" s="99">
        <v>409.55700000000002</v>
      </c>
      <c r="R27" s="99">
        <v>369.67599999999999</v>
      </c>
      <c r="S27" s="99">
        <v>366.76299999999998</v>
      </c>
      <c r="T27" s="99">
        <v>408.24799999999999</v>
      </c>
      <c r="U27" s="99">
        <v>538.69278199999997</v>
      </c>
      <c r="V27" s="258">
        <v>502.745</v>
      </c>
      <c r="W27" s="82">
        <v>578.95600000000002</v>
      </c>
      <c r="X27" s="82">
        <v>787.40899999999999</v>
      </c>
    </row>
    <row r="28" spans="1:36">
      <c r="A28" s="157" t="s">
        <v>55</v>
      </c>
      <c r="B28" s="196">
        <v>8.7609999999999992</v>
      </c>
      <c r="C28" s="197">
        <v>11.97</v>
      </c>
      <c r="D28" s="197">
        <v>2.0059999999999998</v>
      </c>
      <c r="E28" s="197">
        <v>0</v>
      </c>
      <c r="F28" s="197">
        <v>0</v>
      </c>
      <c r="G28" s="197">
        <v>1.038</v>
      </c>
      <c r="H28" s="197">
        <v>0.54</v>
      </c>
      <c r="I28" s="197">
        <v>0</v>
      </c>
      <c r="J28" s="197">
        <v>0</v>
      </c>
      <c r="K28" s="197">
        <v>0</v>
      </c>
      <c r="L28" s="197">
        <v>4.5030000000000001</v>
      </c>
      <c r="M28" s="197">
        <v>5.01</v>
      </c>
      <c r="N28" s="197">
        <v>243.251</v>
      </c>
      <c r="O28" s="197">
        <v>270.41199999999998</v>
      </c>
      <c r="P28" s="197">
        <v>257.935</v>
      </c>
      <c r="Q28" s="197">
        <v>200.953</v>
      </c>
      <c r="R28" s="197">
        <v>302.54399999999998</v>
      </c>
      <c r="S28" s="197">
        <v>296.74</v>
      </c>
      <c r="T28" s="197">
        <v>281.23599999999999</v>
      </c>
      <c r="U28" s="197">
        <v>268.61900000000003</v>
      </c>
      <c r="V28" s="197">
        <v>225.91499999999999</v>
      </c>
      <c r="W28" s="197">
        <v>215.2</v>
      </c>
      <c r="X28" s="197">
        <v>163.857</v>
      </c>
    </row>
    <row r="29" spans="1:36">
      <c r="A29" s="157" t="s">
        <v>57</v>
      </c>
      <c r="B29" s="196">
        <v>137.12</v>
      </c>
      <c r="C29" s="197">
        <v>123.676</v>
      </c>
      <c r="D29" s="197">
        <v>79.688999999999993</v>
      </c>
      <c r="E29" s="197">
        <v>84.540999999999997</v>
      </c>
      <c r="F29" s="197">
        <v>96.173000000000002</v>
      </c>
      <c r="G29" s="197">
        <v>121.137</v>
      </c>
      <c r="H29" s="197">
        <v>96.462999999999994</v>
      </c>
      <c r="I29" s="197">
        <v>105.93899999999999</v>
      </c>
      <c r="J29" s="197">
        <v>41.679000000000002</v>
      </c>
      <c r="K29" s="197">
        <v>809.36800000000005</v>
      </c>
      <c r="L29" s="197">
        <v>1227.6510000000001</v>
      </c>
      <c r="M29" s="197">
        <v>1742.4590000000001</v>
      </c>
      <c r="N29" s="197">
        <v>2211.1970000000001</v>
      </c>
      <c r="O29" s="197">
        <v>2874.5832227299998</v>
      </c>
      <c r="P29" s="197">
        <v>3233.4738063300001</v>
      </c>
      <c r="Q29" s="197">
        <v>3550.0369076599995</v>
      </c>
      <c r="R29" s="197">
        <v>3679.1521375400002</v>
      </c>
      <c r="S29" s="197">
        <v>3874.1784329499997</v>
      </c>
      <c r="T29" s="197">
        <v>4137.1937946200005</v>
      </c>
      <c r="U29" s="197">
        <v>4689.5379999999996</v>
      </c>
      <c r="V29" s="197">
        <v>5193.8959999999997</v>
      </c>
      <c r="W29" s="197">
        <v>5486.768</v>
      </c>
      <c r="X29" s="197">
        <v>6105.22</v>
      </c>
    </row>
    <row r="30" spans="1:36" s="178" customFormat="1" ht="24" customHeight="1">
      <c r="A30" s="193" t="s">
        <v>37</v>
      </c>
      <c r="B30" s="194">
        <v>3950.078</v>
      </c>
      <c r="C30" s="194">
        <v>4221.8600000000006</v>
      </c>
      <c r="D30" s="194">
        <v>6322.7349999999997</v>
      </c>
      <c r="E30" s="194">
        <v>5390.759</v>
      </c>
      <c r="F30" s="194">
        <v>5740.6950000000006</v>
      </c>
      <c r="G30" s="194">
        <v>6709.7579999999989</v>
      </c>
      <c r="H30" s="194">
        <v>7233.6189999999997</v>
      </c>
      <c r="I30" s="194">
        <v>7286.9740000000002</v>
      </c>
      <c r="J30" s="194">
        <v>9096.34</v>
      </c>
      <c r="K30" s="194">
        <v>11215.507</v>
      </c>
      <c r="L30" s="194">
        <v>13769.159</v>
      </c>
      <c r="M30" s="194">
        <v>17002.006000000001</v>
      </c>
      <c r="N30" s="194">
        <v>20649.039000000001</v>
      </c>
      <c r="O30" s="194">
        <v>24353.230222730002</v>
      </c>
      <c r="P30" s="194">
        <v>23022.076806330002</v>
      </c>
      <c r="Q30" s="194">
        <v>21410.948907660004</v>
      </c>
      <c r="R30" s="194">
        <v>22795.251137540003</v>
      </c>
      <c r="S30" s="194">
        <v>23226.976432949999</v>
      </c>
      <c r="T30" s="194">
        <v>23096.896571540005</v>
      </c>
      <c r="U30" s="194">
        <v>24446.478000019997</v>
      </c>
      <c r="V30" s="194">
        <v>24797.336000000003</v>
      </c>
      <c r="W30" s="203">
        <v>25810.563999999998</v>
      </c>
      <c r="X30" s="203">
        <v>27229.929</v>
      </c>
      <c r="Y30"/>
      <c r="Z30"/>
      <c r="AA30"/>
      <c r="AB30"/>
      <c r="AC30"/>
      <c r="AD30"/>
      <c r="AE30"/>
      <c r="AF30"/>
      <c r="AG30"/>
      <c r="AH30"/>
      <c r="AI30"/>
      <c r="AJ30"/>
    </row>
    <row r="31" spans="1:36" ht="18" customHeight="1">
      <c r="A31" s="298" t="s">
        <v>352</v>
      </c>
      <c r="B31" s="1"/>
      <c r="C31" s="2"/>
      <c r="D31" s="2"/>
      <c r="E31" s="2"/>
      <c r="F31" s="2"/>
      <c r="G31" s="2"/>
      <c r="H31" s="2"/>
      <c r="I31" s="2"/>
      <c r="J31" s="2"/>
      <c r="K31" s="2"/>
      <c r="L31" s="2"/>
      <c r="M31" s="2"/>
      <c r="N31" s="2"/>
      <c r="O31" s="2"/>
      <c r="P31" s="2"/>
      <c r="Q31" s="2"/>
      <c r="R31" s="2"/>
      <c r="S31" s="2"/>
      <c r="T31" s="2"/>
      <c r="U31" s="2"/>
      <c r="V31" s="259"/>
      <c r="W31" s="278"/>
      <c r="X31" s="278"/>
    </row>
    <row r="32" spans="1:36" s="284" customFormat="1" ht="16.5" customHeight="1">
      <c r="A32" s="299" t="s">
        <v>560</v>
      </c>
      <c r="J32" s="286"/>
      <c r="K32" s="286"/>
      <c r="L32" s="286"/>
      <c r="M32" s="286"/>
      <c r="N32" s="286"/>
      <c r="O32" s="286"/>
      <c r="P32" s="286"/>
      <c r="Q32" s="286"/>
      <c r="R32" s="286"/>
      <c r="S32" s="286"/>
      <c r="T32" s="286"/>
      <c r="U32" s="286"/>
      <c r="V32" s="286"/>
      <c r="W32" s="286"/>
      <c r="X32" s="286"/>
      <c r="Y32"/>
      <c r="Z32"/>
      <c r="AA32"/>
      <c r="AB32"/>
      <c r="AC32"/>
      <c r="AD32"/>
      <c r="AE32"/>
      <c r="AF32"/>
      <c r="AG32"/>
      <c r="AH32"/>
      <c r="AI32"/>
      <c r="AJ32"/>
    </row>
    <row r="33" spans="10:24">
      <c r="J33" s="7"/>
      <c r="K33" s="7"/>
      <c r="L33" s="7"/>
      <c r="M33" s="7"/>
      <c r="N33" s="7"/>
      <c r="O33" s="7"/>
      <c r="P33" s="7"/>
      <c r="Q33" s="7"/>
      <c r="R33" s="7"/>
      <c r="S33" s="7"/>
      <c r="T33" s="7"/>
      <c r="U33" s="7"/>
      <c r="V33" s="266"/>
      <c r="W33" s="7"/>
      <c r="X33" s="286"/>
    </row>
  </sheetData>
  <customSheetViews>
    <customSheetView guid="{BCE7549A-454A-4A8A-98C7-4BDEDB358CFF}">
      <pane xSplit="1" ySplit="5" topLeftCell="B6" activePane="bottomRight" state="frozen"/>
      <selection pane="bottomRight" activeCell="A8" sqref="A8"/>
      <pageMargins left="0.26" right="0.19" top="0.75" bottom="0.75" header="0.3" footer="0.3"/>
      <pageSetup paperSize="5" scale="78" orientation="landscape" cellComments="atEnd" r:id="rId1"/>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2"/>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3"/>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4"/>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5"/>
    </customSheetView>
    <customSheetView guid="{13432D8E-FBC6-4230-A66E-1E41DE97A151}" scale="120" hiddenRows="1" topLeftCell="A10">
      <selection activeCell="A32" sqref="A32"/>
      <pageMargins left="0.26" right="0.19" top="0.75" bottom="0.75" header="0.3" footer="0.3"/>
      <pageSetup paperSize="5" scale="70" orientation="landscape" cellComments="atEnd" r:id="rId6"/>
    </customSheetView>
    <customSheetView guid="{CAA7D209-B0AE-461A-870B-4AEAF26B6763}" scale="120" hiddenRows="1" topLeftCell="A7">
      <selection activeCell="A33" sqref="A33"/>
      <pageMargins left="0.26" right="0.19" top="0.75" bottom="0.75" header="0.3" footer="0.3"/>
      <pageSetup paperSize="5" scale="78" orientation="landscape" cellComments="atEnd" r:id="rId7"/>
    </customSheetView>
    <customSheetView guid="{53F4D6EC-12E1-4DB1-BD94-F556067D5E0D}" scale="120" hiddenRows="1">
      <selection activeCell="E30" sqref="E30"/>
      <pageMargins left="0.26" right="0.19" top="0.75" bottom="0.75" header="0.3" footer="0.3"/>
      <pageSetup paperSize="5" scale="70" orientation="landscape" cellComments="atEnd" r:id="rId8"/>
    </customSheetView>
    <customSheetView guid="{A661CDB9-E548-449D-9B1F-818C0586C1FA}" showPageBreaks="1" hiddenRows="1">
      <selection sqref="A1:AB1"/>
      <pageMargins left="0.26" right="0.19" top="0.75" bottom="0.75" header="0.3" footer="0.3"/>
      <pageSetup paperSize="9" scale="70" orientation="landscape" cellComments="atEnd" r:id="rId9"/>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0"/>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1"/>
    </customSheetView>
    <customSheetView guid="{4A29F804-EA6B-4024-99BC-976477754372}">
      <selection activeCell="W19" sqref="W19"/>
      <pageMargins left="0.26" right="0.19" top="0.75" bottom="0.75" header="0.3" footer="0.3"/>
      <pageSetup paperSize="5" scale="78" orientation="landscape" cellComments="atEnd" r:id="rId12"/>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4"/>
    </customSheetView>
    <customSheetView guid="{D3FE92BD-39BB-4D6C-950E-40B1D101AEA4}">
      <pane xSplit="1" ySplit="5" topLeftCell="O6" activePane="bottomRight" state="frozen"/>
      <selection pane="bottomRight" activeCell="Z28" sqref="Z28"/>
      <pageMargins left="0.26" right="0.19" top="0.75" bottom="0.75" header="0.3" footer="0.3"/>
      <pageSetup paperSize="5" scale="78" orientation="landscape" cellComments="atEnd" r:id="rId15"/>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6"/>
    </customSheetView>
  </customSheetViews>
  <pageMargins left="0.26" right="0.19" top="0.75" bottom="0.75" header="0.3" footer="0.3"/>
  <pageSetup paperSize="5" scale="78" orientation="landscape" cellComments="atEnd"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
  <sheetViews>
    <sheetView zoomScaleNormal="90" workbookViewId="0">
      <pane xSplit="1" ySplit="5" topLeftCell="L6" activePane="bottomRight" state="frozen"/>
      <selection pane="topRight" activeCell="B1" sqref="B1"/>
      <selection pane="bottomLeft" activeCell="A6" sqref="A6"/>
      <selection pane="bottomRight" activeCell="X12" sqref="X12"/>
    </sheetView>
  </sheetViews>
  <sheetFormatPr defaultColWidth="9.109375" defaultRowHeight="13.2"/>
  <cols>
    <col min="1" max="1" width="38.88671875" style="5" customWidth="1"/>
    <col min="2" max="21" width="9.109375" style="1" customWidth="1"/>
    <col min="22" max="22" width="10" style="1" bestFit="1" customWidth="1"/>
    <col min="23" max="23" width="8.88671875" style="1" bestFit="1" customWidth="1"/>
    <col min="24" max="24" width="8.88671875" style="310" bestFit="1" customWidth="1"/>
    <col min="25" max="25" width="8.109375" style="1" customWidth="1"/>
    <col min="26" max="16384" width="9.109375" style="1"/>
  </cols>
  <sheetData>
    <row r="1" spans="1:38" s="106" customFormat="1">
      <c r="A1" s="320" t="s">
        <v>312</v>
      </c>
      <c r="B1" s="320"/>
      <c r="C1" s="320"/>
      <c r="D1" s="320"/>
      <c r="E1" s="320"/>
      <c r="F1" s="320"/>
      <c r="G1" s="320"/>
      <c r="H1" s="320"/>
      <c r="I1" s="320"/>
      <c r="J1" s="320"/>
      <c r="K1" s="320"/>
      <c r="L1" s="320"/>
      <c r="M1" s="320"/>
      <c r="N1" s="320"/>
      <c r="O1" s="320"/>
      <c r="P1" s="320"/>
      <c r="Q1" s="320"/>
      <c r="R1" s="320"/>
      <c r="S1" s="320"/>
      <c r="T1" s="320"/>
      <c r="U1" s="320"/>
      <c r="V1" s="167"/>
      <c r="W1" s="167"/>
      <c r="X1" s="383"/>
      <c r="Y1" s="167"/>
      <c r="Z1" s="167"/>
      <c r="AA1" s="167"/>
    </row>
    <row r="2" spans="1:38" s="80" customFormat="1">
      <c r="A2" s="65" t="s">
        <v>399</v>
      </c>
      <c r="B2" s="65"/>
      <c r="C2" s="65"/>
      <c r="D2" s="65"/>
      <c r="E2" s="65"/>
      <c r="F2" s="65"/>
      <c r="G2" s="65"/>
      <c r="H2" s="65"/>
      <c r="I2" s="65"/>
      <c r="J2" s="65"/>
      <c r="K2" s="65"/>
      <c r="L2" s="65"/>
      <c r="M2" s="65"/>
      <c r="N2" s="65"/>
      <c r="O2" s="65"/>
      <c r="P2" s="65"/>
      <c r="Q2" s="65"/>
      <c r="R2" s="65"/>
      <c r="S2" s="65"/>
      <c r="T2" s="65"/>
      <c r="U2" s="65"/>
      <c r="V2" s="164"/>
      <c r="W2" s="164"/>
      <c r="X2" s="382"/>
      <c r="Y2" s="164"/>
      <c r="Z2" s="164"/>
      <c r="AA2" s="164"/>
      <c r="AB2" s="106"/>
      <c r="AC2" s="106"/>
    </row>
    <row r="3" spans="1:38" s="106" customFormat="1">
      <c r="A3" s="320" t="s">
        <v>512</v>
      </c>
      <c r="B3" s="320"/>
      <c r="C3" s="320"/>
      <c r="D3" s="320"/>
      <c r="E3" s="320"/>
      <c r="F3" s="320"/>
      <c r="G3" s="320"/>
      <c r="H3" s="320"/>
      <c r="I3" s="320"/>
      <c r="J3" s="320"/>
      <c r="K3" s="320"/>
      <c r="L3" s="320"/>
      <c r="M3" s="320"/>
      <c r="N3" s="320"/>
      <c r="O3" s="320"/>
      <c r="P3" s="320"/>
      <c r="Q3" s="320"/>
      <c r="R3" s="320"/>
      <c r="S3" s="320"/>
      <c r="T3" s="320"/>
      <c r="U3" s="320"/>
      <c r="V3" s="167"/>
      <c r="W3" s="167"/>
      <c r="X3" s="383"/>
      <c r="Y3" s="167"/>
      <c r="Z3" s="167"/>
      <c r="AA3" s="167"/>
    </row>
    <row r="5" spans="1:38" ht="24" customHeight="1">
      <c r="A5" s="35" t="s">
        <v>530</v>
      </c>
      <c r="B5" s="192">
        <v>35064</v>
      </c>
      <c r="C5" s="192">
        <v>35430</v>
      </c>
      <c r="D5" s="192">
        <v>35795</v>
      </c>
      <c r="E5" s="192">
        <v>36160</v>
      </c>
      <c r="F5" s="192">
        <v>36525</v>
      </c>
      <c r="G5" s="192">
        <v>36891</v>
      </c>
      <c r="H5" s="192">
        <v>37256</v>
      </c>
      <c r="I5" s="192">
        <v>37621</v>
      </c>
      <c r="J5" s="192">
        <v>37986</v>
      </c>
      <c r="K5" s="192">
        <v>38352</v>
      </c>
      <c r="L5" s="192">
        <v>38717</v>
      </c>
      <c r="M5" s="192">
        <v>39082</v>
      </c>
      <c r="N5" s="192">
        <v>39447</v>
      </c>
      <c r="O5" s="192">
        <v>39813</v>
      </c>
      <c r="P5" s="192">
        <v>40178</v>
      </c>
      <c r="Q5" s="192">
        <v>40543</v>
      </c>
      <c r="R5" s="192">
        <v>40908</v>
      </c>
      <c r="S5" s="192">
        <v>41274</v>
      </c>
      <c r="T5" s="192">
        <v>41639</v>
      </c>
      <c r="U5" s="192">
        <v>42004</v>
      </c>
      <c r="V5" s="192">
        <v>42369</v>
      </c>
      <c r="W5" s="361">
        <v>42370</v>
      </c>
      <c r="X5" s="361">
        <v>42736</v>
      </c>
    </row>
    <row r="6" spans="1:38" ht="15.6" customHeight="1">
      <c r="A6" s="36" t="s">
        <v>54</v>
      </c>
      <c r="B6" s="107">
        <v>237.46899999999999</v>
      </c>
      <c r="C6" s="107">
        <v>361.24299999999999</v>
      </c>
      <c r="D6" s="107">
        <v>507.983</v>
      </c>
      <c r="E6" s="107">
        <v>671.72400000000005</v>
      </c>
      <c r="F6" s="107">
        <v>235.32899999999998</v>
      </c>
      <c r="G6" s="107">
        <v>87.445999999999984</v>
      </c>
      <c r="H6" s="107">
        <v>834.62399999999991</v>
      </c>
      <c r="I6" s="107">
        <v>607.67899999999997</v>
      </c>
      <c r="J6" s="107">
        <v>524.11699999999996</v>
      </c>
      <c r="K6" s="107">
        <v>597.5809999999999</v>
      </c>
      <c r="L6" s="107">
        <v>895.2</v>
      </c>
      <c r="M6" s="107">
        <v>1074.52</v>
      </c>
      <c r="N6" s="107">
        <v>1081.664</v>
      </c>
      <c r="O6" s="107">
        <v>1635.655</v>
      </c>
      <c r="P6" s="107">
        <v>3097.87</v>
      </c>
      <c r="Q6" s="107">
        <v>3861.2460000000001</v>
      </c>
      <c r="R6" s="107">
        <v>2950.018</v>
      </c>
      <c r="S6" s="107">
        <v>2601.5219999999999</v>
      </c>
      <c r="T6" s="107">
        <v>2250.8540000000003</v>
      </c>
      <c r="U6" s="107">
        <v>4018.8685167300005</v>
      </c>
      <c r="V6" s="107">
        <v>4059.3</v>
      </c>
      <c r="W6" s="362">
        <v>3191.7439999999997</v>
      </c>
      <c r="X6" s="362">
        <v>2946.058</v>
      </c>
      <c r="Y6"/>
      <c r="Z6"/>
      <c r="AA6"/>
      <c r="AB6"/>
      <c r="AC6"/>
      <c r="AD6"/>
      <c r="AE6"/>
      <c r="AF6"/>
      <c r="AG6"/>
      <c r="AH6"/>
      <c r="AI6"/>
      <c r="AJ6"/>
      <c r="AK6"/>
      <c r="AL6"/>
    </row>
    <row r="7" spans="1:38" s="5" customFormat="1" ht="15.6" customHeight="1">
      <c r="A7" s="37" t="s">
        <v>396</v>
      </c>
      <c r="B7" s="82">
        <v>112.67700000000001</v>
      </c>
      <c r="C7" s="82">
        <v>144.50899999999999</v>
      </c>
      <c r="D7" s="82">
        <v>185.58199999999999</v>
      </c>
      <c r="E7" s="82">
        <v>245.327</v>
      </c>
      <c r="F7" s="82">
        <v>62.487000000000002</v>
      </c>
      <c r="G7" s="82">
        <v>21.716999999999999</v>
      </c>
      <c r="H7" s="82">
        <v>48.780999999999999</v>
      </c>
      <c r="I7" s="82">
        <v>190.78</v>
      </c>
      <c r="J7" s="82">
        <v>39.881999999999998</v>
      </c>
      <c r="K7" s="82">
        <v>0</v>
      </c>
      <c r="L7" s="82">
        <v>0</v>
      </c>
      <c r="M7" s="82">
        <v>0</v>
      </c>
      <c r="N7" s="82">
        <v>0</v>
      </c>
      <c r="O7" s="82">
        <v>0</v>
      </c>
      <c r="P7" s="82">
        <v>18.5</v>
      </c>
      <c r="Q7" s="82">
        <v>0</v>
      </c>
      <c r="R7" s="82">
        <v>0</v>
      </c>
      <c r="S7" s="82">
        <v>0</v>
      </c>
      <c r="T7" s="82">
        <v>0</v>
      </c>
      <c r="U7" s="82">
        <v>0</v>
      </c>
      <c r="V7" s="82">
        <v>0</v>
      </c>
      <c r="W7" s="363">
        <v>0</v>
      </c>
      <c r="X7" s="363">
        <v>0.70799999999999996</v>
      </c>
      <c r="Y7"/>
      <c r="Z7"/>
      <c r="AA7"/>
      <c r="AB7"/>
      <c r="AC7"/>
      <c r="AD7"/>
      <c r="AE7"/>
      <c r="AF7"/>
      <c r="AG7"/>
      <c r="AH7"/>
      <c r="AI7"/>
      <c r="AJ7"/>
      <c r="AK7"/>
      <c r="AL7"/>
    </row>
    <row r="8" spans="1:38" s="5" customFormat="1" ht="15.6" customHeight="1">
      <c r="A8" s="37" t="s">
        <v>397</v>
      </c>
      <c r="B8" s="82">
        <v>46.192999999999998</v>
      </c>
      <c r="C8" s="82">
        <v>109.405</v>
      </c>
      <c r="D8" s="82">
        <v>274.56</v>
      </c>
      <c r="E8" s="82">
        <v>419.63900000000001</v>
      </c>
      <c r="F8" s="82">
        <v>129.03899999999999</v>
      </c>
      <c r="G8" s="82">
        <v>43.732999999999997</v>
      </c>
      <c r="H8" s="82">
        <v>548.15599999999995</v>
      </c>
      <c r="I8" s="82">
        <v>390.26</v>
      </c>
      <c r="J8" s="82">
        <v>316.24599999999998</v>
      </c>
      <c r="K8" s="82">
        <v>229.095</v>
      </c>
      <c r="L8" s="82">
        <v>309.89699999999999</v>
      </c>
      <c r="M8" s="82">
        <v>525.30499999999995</v>
      </c>
      <c r="N8" s="82">
        <v>374.32900000000001</v>
      </c>
      <c r="O8" s="82">
        <v>500.80500000000001</v>
      </c>
      <c r="P8" s="82">
        <v>1013.356</v>
      </c>
      <c r="Q8" s="82">
        <v>975.20699999999999</v>
      </c>
      <c r="R8" s="82">
        <v>369.81799999999998</v>
      </c>
      <c r="S8" s="82">
        <v>541.17100000000005</v>
      </c>
      <c r="T8" s="82">
        <v>723.04100000000005</v>
      </c>
      <c r="U8" s="82">
        <v>789.77200000000005</v>
      </c>
      <c r="V8" s="82">
        <v>660.2</v>
      </c>
      <c r="W8" s="363">
        <v>1545.431</v>
      </c>
      <c r="X8" s="363">
        <v>1553.4369999999999</v>
      </c>
      <c r="Y8"/>
      <c r="Z8"/>
      <c r="AA8"/>
      <c r="AB8"/>
      <c r="AC8"/>
      <c r="AD8"/>
      <c r="AE8"/>
      <c r="AF8"/>
      <c r="AG8"/>
      <c r="AH8"/>
      <c r="AI8"/>
      <c r="AJ8"/>
      <c r="AK8"/>
      <c r="AL8"/>
    </row>
    <row r="9" spans="1:38" s="5" customFormat="1" ht="15.6" customHeight="1">
      <c r="A9" s="37" t="s">
        <v>490</v>
      </c>
      <c r="B9" s="82">
        <v>78.548999999999992</v>
      </c>
      <c r="C9" s="82">
        <v>107.246</v>
      </c>
      <c r="D9" s="82">
        <v>44.561999999999998</v>
      </c>
      <c r="E9" s="82">
        <v>6.5519999999999996</v>
      </c>
      <c r="F9" s="82">
        <v>43.379000000000005</v>
      </c>
      <c r="G9" s="82">
        <v>10.013999999999999</v>
      </c>
      <c r="H9" s="82">
        <v>233.27799999999999</v>
      </c>
      <c r="I9" s="82">
        <v>24.789000000000001</v>
      </c>
      <c r="J9" s="82">
        <v>69.649000000000001</v>
      </c>
      <c r="K9" s="82">
        <v>185.20499999999998</v>
      </c>
      <c r="L9" s="82">
        <v>94.914000000000001</v>
      </c>
      <c r="M9" s="82">
        <v>98.01</v>
      </c>
      <c r="N9" s="82">
        <v>57.448999999999998</v>
      </c>
      <c r="O9" s="82">
        <v>104.77000000000001</v>
      </c>
      <c r="P9" s="82">
        <v>119.33799999999999</v>
      </c>
      <c r="Q9" s="82">
        <v>34.811</v>
      </c>
      <c r="R9" s="82">
        <v>26.899000000000001</v>
      </c>
      <c r="S9" s="82">
        <v>120.559</v>
      </c>
      <c r="T9" s="82">
        <v>68.287999999999997</v>
      </c>
      <c r="U9" s="82">
        <v>102.202</v>
      </c>
      <c r="V9" s="82">
        <v>307.39999999999998</v>
      </c>
      <c r="W9" s="363">
        <v>62.695</v>
      </c>
      <c r="X9" s="363">
        <v>0</v>
      </c>
      <c r="Y9"/>
      <c r="Z9"/>
      <c r="AA9"/>
      <c r="AB9"/>
      <c r="AC9"/>
      <c r="AD9"/>
      <c r="AE9"/>
      <c r="AF9"/>
      <c r="AG9"/>
      <c r="AH9"/>
      <c r="AI9"/>
      <c r="AJ9"/>
      <c r="AK9"/>
      <c r="AL9"/>
    </row>
    <row r="10" spans="1:38" s="5" customFormat="1" ht="15.6" customHeight="1">
      <c r="A10" s="37" t="s">
        <v>56</v>
      </c>
      <c r="B10" s="198">
        <v>60.783000000000001</v>
      </c>
      <c r="C10" s="82">
        <v>96.902000000000001</v>
      </c>
      <c r="D10" s="82">
        <v>9.6829999999999998</v>
      </c>
      <c r="E10" s="82">
        <v>4.0000000000000001E-3</v>
      </c>
      <c r="F10" s="82">
        <v>0</v>
      </c>
      <c r="G10" s="82">
        <v>7.3999999999999996E-2</v>
      </c>
      <c r="H10" s="82">
        <v>15.651</v>
      </c>
      <c r="I10" s="82">
        <v>20.805</v>
      </c>
      <c r="J10" s="82">
        <v>49.646000000000001</v>
      </c>
      <c r="K10" s="82">
        <v>51.853999999999999</v>
      </c>
      <c r="L10" s="82">
        <v>27.009</v>
      </c>
      <c r="M10" s="82">
        <v>29.317</v>
      </c>
      <c r="N10" s="82">
        <v>1.585</v>
      </c>
      <c r="O10" s="82">
        <v>36.834000000000003</v>
      </c>
      <c r="P10" s="82">
        <v>77.081000000000003</v>
      </c>
      <c r="Q10" s="82">
        <v>5.0000000000000001E-3</v>
      </c>
      <c r="R10" s="82">
        <v>0</v>
      </c>
      <c r="S10" s="82">
        <v>102.083</v>
      </c>
      <c r="T10" s="82">
        <v>58.759</v>
      </c>
      <c r="U10" s="82">
        <v>95.679000000000002</v>
      </c>
      <c r="V10" s="82">
        <v>73.7</v>
      </c>
      <c r="W10" s="363">
        <v>62.695</v>
      </c>
      <c r="X10" s="363">
        <v>0</v>
      </c>
      <c r="Y10"/>
      <c r="Z10"/>
      <c r="AA10"/>
      <c r="AB10"/>
      <c r="AC10"/>
      <c r="AD10"/>
      <c r="AE10"/>
      <c r="AF10"/>
      <c r="AG10"/>
      <c r="AH10"/>
      <c r="AI10"/>
      <c r="AJ10"/>
      <c r="AK10"/>
      <c r="AL10"/>
    </row>
    <row r="11" spans="1:38" s="5" customFormat="1" ht="15.6" customHeight="1">
      <c r="A11" s="37" t="s">
        <v>58</v>
      </c>
      <c r="B11" s="198">
        <v>7.7610000000000001</v>
      </c>
      <c r="C11" s="82">
        <v>7.7610000000000001</v>
      </c>
      <c r="D11" s="82">
        <v>14.363</v>
      </c>
      <c r="E11" s="82">
        <v>0</v>
      </c>
      <c r="F11" s="82">
        <v>0</v>
      </c>
      <c r="G11" s="82">
        <v>0</v>
      </c>
      <c r="H11" s="82">
        <v>0</v>
      </c>
      <c r="I11" s="82">
        <v>0</v>
      </c>
      <c r="J11" s="82">
        <v>7.0000000000000001E-3</v>
      </c>
      <c r="K11" s="82">
        <v>6.0000000000000001E-3</v>
      </c>
      <c r="L11" s="82">
        <v>5.0000000000000001E-3</v>
      </c>
      <c r="M11" s="82">
        <v>6.0000000000000001E-3</v>
      </c>
      <c r="N11" s="82">
        <v>5.0000000000000001E-3</v>
      </c>
      <c r="O11" s="82">
        <v>0</v>
      </c>
      <c r="P11" s="82">
        <v>0</v>
      </c>
      <c r="Q11" s="82">
        <v>0</v>
      </c>
      <c r="R11" s="82">
        <v>0</v>
      </c>
      <c r="S11" s="82">
        <v>0</v>
      </c>
      <c r="T11" s="82">
        <v>0</v>
      </c>
      <c r="U11" s="82">
        <v>0</v>
      </c>
      <c r="V11" s="82">
        <v>0</v>
      </c>
      <c r="W11" s="363">
        <v>0</v>
      </c>
      <c r="X11" s="363">
        <v>0</v>
      </c>
      <c r="Y11"/>
      <c r="Z11"/>
      <c r="AA11"/>
      <c r="AB11"/>
      <c r="AC11"/>
      <c r="AD11"/>
      <c r="AE11"/>
      <c r="AF11"/>
      <c r="AG11"/>
      <c r="AH11"/>
      <c r="AI11"/>
      <c r="AJ11"/>
      <c r="AK11"/>
      <c r="AL11"/>
    </row>
    <row r="12" spans="1:38" s="5" customFormat="1" ht="15.6" customHeight="1">
      <c r="A12" s="37" t="s">
        <v>59</v>
      </c>
      <c r="B12" s="198">
        <v>0.13</v>
      </c>
      <c r="C12" s="82">
        <v>0</v>
      </c>
      <c r="D12" s="82">
        <v>0</v>
      </c>
      <c r="E12" s="82">
        <v>0</v>
      </c>
      <c r="F12" s="82">
        <v>37.395000000000003</v>
      </c>
      <c r="G12" s="82">
        <v>9.8829999999999991</v>
      </c>
      <c r="H12" s="82">
        <v>217.61699999999999</v>
      </c>
      <c r="I12" s="82">
        <v>3.984</v>
      </c>
      <c r="J12" s="82">
        <v>0.42699999999999999</v>
      </c>
      <c r="K12" s="82">
        <v>133.345</v>
      </c>
      <c r="L12" s="82">
        <v>67.900000000000006</v>
      </c>
      <c r="M12" s="82">
        <v>62.052999999999997</v>
      </c>
      <c r="N12" s="82">
        <v>55.859000000000002</v>
      </c>
      <c r="O12" s="82">
        <v>67.936000000000007</v>
      </c>
      <c r="P12" s="82">
        <v>42.256999999999998</v>
      </c>
      <c r="Q12" s="82">
        <v>34.805999999999997</v>
      </c>
      <c r="R12" s="82">
        <v>26.885999999999999</v>
      </c>
      <c r="S12" s="82">
        <v>18.475999999999999</v>
      </c>
      <c r="T12" s="82">
        <v>9.5289999999999999</v>
      </c>
      <c r="U12" s="82">
        <v>0</v>
      </c>
      <c r="V12" s="82">
        <v>228</v>
      </c>
      <c r="W12" s="363">
        <v>0</v>
      </c>
      <c r="X12" s="363">
        <v>0</v>
      </c>
      <c r="Y12"/>
      <c r="Z12"/>
      <c r="AA12"/>
      <c r="AB12"/>
      <c r="AC12"/>
      <c r="AD12"/>
      <c r="AE12"/>
      <c r="AF12"/>
      <c r="AG12"/>
      <c r="AH12"/>
      <c r="AI12"/>
      <c r="AJ12"/>
      <c r="AK12"/>
      <c r="AL12"/>
    </row>
    <row r="13" spans="1:38" s="5" customFormat="1" ht="15.6" customHeight="1">
      <c r="A13" s="37" t="s">
        <v>60</v>
      </c>
      <c r="B13" s="198">
        <v>8.34</v>
      </c>
      <c r="C13" s="82">
        <v>1.238</v>
      </c>
      <c r="D13" s="82">
        <v>17.629000000000001</v>
      </c>
      <c r="E13" s="82">
        <v>0</v>
      </c>
      <c r="F13" s="82">
        <v>0</v>
      </c>
      <c r="G13" s="82">
        <v>0</v>
      </c>
      <c r="H13" s="82">
        <v>0.01</v>
      </c>
      <c r="I13" s="82">
        <v>0</v>
      </c>
      <c r="J13" s="82">
        <v>0</v>
      </c>
      <c r="K13" s="82">
        <v>0</v>
      </c>
      <c r="L13" s="82">
        <v>0</v>
      </c>
      <c r="M13" s="82">
        <v>0</v>
      </c>
      <c r="N13" s="82">
        <v>0</v>
      </c>
      <c r="O13" s="82">
        <v>0</v>
      </c>
      <c r="P13" s="82">
        <v>0</v>
      </c>
      <c r="Q13" s="82">
        <v>0</v>
      </c>
      <c r="R13" s="82">
        <v>1.2999999999999999E-2</v>
      </c>
      <c r="S13" s="82">
        <v>0</v>
      </c>
      <c r="T13" s="82">
        <v>0</v>
      </c>
      <c r="U13" s="82">
        <v>0</v>
      </c>
      <c r="V13" s="82">
        <v>0</v>
      </c>
      <c r="W13" s="363">
        <v>0</v>
      </c>
      <c r="X13" s="363">
        <v>0</v>
      </c>
      <c r="Y13"/>
      <c r="Z13"/>
      <c r="AA13"/>
      <c r="AB13"/>
      <c r="AC13"/>
      <c r="AD13"/>
      <c r="AE13"/>
      <c r="AF13"/>
      <c r="AG13"/>
      <c r="AH13"/>
      <c r="AI13"/>
      <c r="AJ13"/>
      <c r="AK13"/>
      <c r="AL13"/>
    </row>
    <row r="14" spans="1:38" ht="15.6" customHeight="1">
      <c r="A14" s="162" t="s">
        <v>506</v>
      </c>
      <c r="B14" s="99">
        <v>1.5349999999999999</v>
      </c>
      <c r="C14" s="99">
        <v>1.345</v>
      </c>
      <c r="D14" s="99">
        <v>2.887</v>
      </c>
      <c r="E14" s="99">
        <v>6.548</v>
      </c>
      <c r="F14" s="99">
        <v>5.984</v>
      </c>
      <c r="G14" s="99">
        <v>5.7000000000000002E-2</v>
      </c>
      <c r="H14" s="99">
        <v>0</v>
      </c>
      <c r="I14" s="99">
        <v>0</v>
      </c>
      <c r="J14" s="99">
        <v>19.568999999999999</v>
      </c>
      <c r="K14" s="99">
        <v>0</v>
      </c>
      <c r="L14" s="99">
        <v>0</v>
      </c>
      <c r="M14" s="99">
        <v>6.6340000000000003</v>
      </c>
      <c r="N14" s="99">
        <v>0</v>
      </c>
      <c r="O14" s="99">
        <v>0</v>
      </c>
      <c r="P14" s="99">
        <v>0</v>
      </c>
      <c r="Q14" s="99">
        <v>0</v>
      </c>
      <c r="R14" s="99">
        <v>0</v>
      </c>
      <c r="S14" s="99">
        <v>0</v>
      </c>
      <c r="T14" s="99">
        <v>0</v>
      </c>
      <c r="U14" s="99">
        <v>6.5229999999999997</v>
      </c>
      <c r="V14" s="99">
        <v>5.7</v>
      </c>
      <c r="W14" s="258">
        <v>0</v>
      </c>
      <c r="X14" s="258">
        <v>0</v>
      </c>
      <c r="Y14"/>
      <c r="Z14"/>
      <c r="AA14"/>
      <c r="AB14"/>
      <c r="AC14"/>
      <c r="AD14"/>
      <c r="AE14"/>
      <c r="AF14"/>
      <c r="AG14"/>
      <c r="AH14"/>
      <c r="AI14"/>
      <c r="AJ14"/>
      <c r="AK14"/>
      <c r="AL14"/>
    </row>
    <row r="15" spans="1:38" ht="15.6" customHeight="1">
      <c r="A15" s="162" t="s">
        <v>491</v>
      </c>
      <c r="B15" s="199">
        <v>1.5349999999999999</v>
      </c>
      <c r="C15" s="99">
        <v>1.345</v>
      </c>
      <c r="D15" s="99">
        <v>2.887</v>
      </c>
      <c r="E15" s="99">
        <v>6.548</v>
      </c>
      <c r="F15" s="99">
        <v>0</v>
      </c>
      <c r="G15" s="99">
        <v>0</v>
      </c>
      <c r="H15" s="99">
        <v>0</v>
      </c>
      <c r="I15" s="99">
        <v>0</v>
      </c>
      <c r="J15" s="99">
        <v>0</v>
      </c>
      <c r="K15" s="99">
        <v>0</v>
      </c>
      <c r="L15" s="99">
        <v>0</v>
      </c>
      <c r="M15" s="99">
        <v>0</v>
      </c>
      <c r="N15" s="99">
        <v>0</v>
      </c>
      <c r="O15" s="99">
        <v>0</v>
      </c>
      <c r="P15" s="99">
        <v>0</v>
      </c>
      <c r="Q15" s="99">
        <v>0</v>
      </c>
      <c r="R15" s="99">
        <v>0</v>
      </c>
      <c r="S15" s="99">
        <v>0</v>
      </c>
      <c r="T15" s="99">
        <v>0</v>
      </c>
      <c r="U15" s="99">
        <v>6.5229999999999997</v>
      </c>
      <c r="V15" s="99">
        <v>5.7</v>
      </c>
      <c r="W15" s="258">
        <v>0</v>
      </c>
      <c r="X15" s="258">
        <v>0</v>
      </c>
      <c r="Y15"/>
      <c r="Z15"/>
      <c r="AA15"/>
      <c r="AB15"/>
      <c r="AC15"/>
      <c r="AD15"/>
      <c r="AE15"/>
      <c r="AF15"/>
      <c r="AG15"/>
      <c r="AH15"/>
      <c r="AI15"/>
      <c r="AJ15"/>
      <c r="AK15"/>
      <c r="AL15"/>
    </row>
    <row r="16" spans="1:38" ht="15.6" customHeight="1">
      <c r="A16" s="162" t="s">
        <v>492</v>
      </c>
      <c r="B16" s="199">
        <v>0</v>
      </c>
      <c r="C16" s="99">
        <v>0</v>
      </c>
      <c r="D16" s="99">
        <v>0</v>
      </c>
      <c r="E16" s="99">
        <v>0</v>
      </c>
      <c r="F16" s="99">
        <v>0</v>
      </c>
      <c r="G16" s="99">
        <v>0</v>
      </c>
      <c r="H16" s="99">
        <v>0</v>
      </c>
      <c r="I16" s="99">
        <v>0</v>
      </c>
      <c r="J16" s="99">
        <v>19.568999999999999</v>
      </c>
      <c r="K16" s="99">
        <v>0</v>
      </c>
      <c r="L16" s="99">
        <v>0</v>
      </c>
      <c r="M16" s="99">
        <v>0</v>
      </c>
      <c r="N16" s="99">
        <v>0</v>
      </c>
      <c r="O16" s="99">
        <v>0</v>
      </c>
      <c r="P16" s="99">
        <v>0</v>
      </c>
      <c r="Q16" s="99">
        <v>0</v>
      </c>
      <c r="R16" s="99">
        <v>0</v>
      </c>
      <c r="S16" s="99">
        <v>0</v>
      </c>
      <c r="T16" s="99">
        <v>0</v>
      </c>
      <c r="U16" s="99">
        <v>0</v>
      </c>
      <c r="V16" s="99">
        <v>0</v>
      </c>
      <c r="W16" s="258">
        <v>0</v>
      </c>
      <c r="X16" s="258">
        <v>0</v>
      </c>
      <c r="Y16"/>
      <c r="Z16"/>
      <c r="AA16"/>
      <c r="AB16"/>
      <c r="AC16"/>
      <c r="AD16"/>
      <c r="AE16"/>
      <c r="AF16"/>
      <c r="AG16"/>
      <c r="AH16"/>
      <c r="AI16"/>
      <c r="AJ16"/>
      <c r="AK16"/>
      <c r="AL16"/>
    </row>
    <row r="17" spans="1:38" ht="15.6" customHeight="1">
      <c r="A17" s="162" t="s">
        <v>493</v>
      </c>
      <c r="B17" s="199">
        <v>0</v>
      </c>
      <c r="C17" s="99">
        <v>0</v>
      </c>
      <c r="D17" s="99">
        <v>0</v>
      </c>
      <c r="E17" s="99">
        <v>0</v>
      </c>
      <c r="F17" s="99">
        <v>5.984</v>
      </c>
      <c r="G17" s="99">
        <v>5.7000000000000002E-2</v>
      </c>
      <c r="H17" s="99">
        <v>0</v>
      </c>
      <c r="I17" s="99">
        <v>0</v>
      </c>
      <c r="J17" s="99">
        <v>0</v>
      </c>
      <c r="K17" s="99">
        <v>0</v>
      </c>
      <c r="L17" s="99">
        <v>0</v>
      </c>
      <c r="M17" s="99">
        <v>6.6340000000000003</v>
      </c>
      <c r="N17" s="99">
        <v>0</v>
      </c>
      <c r="O17" s="99">
        <v>0</v>
      </c>
      <c r="P17" s="99">
        <v>0</v>
      </c>
      <c r="Q17" s="99">
        <v>0</v>
      </c>
      <c r="R17" s="99">
        <v>0</v>
      </c>
      <c r="S17" s="99">
        <v>0</v>
      </c>
      <c r="T17" s="99">
        <v>0</v>
      </c>
      <c r="U17" s="99">
        <v>0</v>
      </c>
      <c r="V17" s="99">
        <v>0</v>
      </c>
      <c r="W17" s="258">
        <v>0</v>
      </c>
      <c r="X17" s="258">
        <v>0</v>
      </c>
      <c r="Y17"/>
      <c r="Z17"/>
      <c r="AA17"/>
      <c r="AB17"/>
      <c r="AC17"/>
      <c r="AD17"/>
      <c r="AE17"/>
      <c r="AF17"/>
      <c r="AG17"/>
      <c r="AH17"/>
      <c r="AI17"/>
      <c r="AJ17"/>
      <c r="AK17"/>
      <c r="AL17"/>
    </row>
    <row r="18" spans="1:38" s="5" customFormat="1" ht="15.6" customHeight="1">
      <c r="A18" s="37" t="s">
        <v>395</v>
      </c>
      <c r="B18" s="198">
        <v>0.05</v>
      </c>
      <c r="C18" s="82">
        <v>8.3000000000000004E-2</v>
      </c>
      <c r="D18" s="82">
        <v>3.2789999999999999</v>
      </c>
      <c r="E18" s="82">
        <v>0.20599999999999999</v>
      </c>
      <c r="F18" s="82">
        <v>0.42399999999999999</v>
      </c>
      <c r="G18" s="82">
        <v>11.981999999999999</v>
      </c>
      <c r="H18" s="82">
        <v>4.4089999999999998</v>
      </c>
      <c r="I18" s="82">
        <v>1.85</v>
      </c>
      <c r="J18" s="82">
        <v>98.34</v>
      </c>
      <c r="K18" s="82">
        <v>183.28100000000001</v>
      </c>
      <c r="L18" s="82">
        <v>490.38900000000001</v>
      </c>
      <c r="M18" s="82">
        <v>451.20499999999998</v>
      </c>
      <c r="N18" s="82">
        <v>649.88599999999997</v>
      </c>
      <c r="O18" s="82">
        <v>1030.08</v>
      </c>
      <c r="P18" s="82">
        <v>1946.6759999999999</v>
      </c>
      <c r="Q18" s="82">
        <v>2851.2280000000001</v>
      </c>
      <c r="R18" s="82">
        <v>2553.3009999999999</v>
      </c>
      <c r="S18" s="82">
        <v>1939.7919999999999</v>
      </c>
      <c r="T18" s="82">
        <v>1459.5250000000001</v>
      </c>
      <c r="U18" s="82">
        <v>3126.8945167300003</v>
      </c>
      <c r="V18" s="82">
        <v>3091.7</v>
      </c>
      <c r="W18" s="363">
        <v>1583.6179999999999</v>
      </c>
      <c r="X18" s="363">
        <v>1391.913</v>
      </c>
      <c r="Y18"/>
      <c r="Z18"/>
      <c r="AA18"/>
      <c r="AB18"/>
      <c r="AC18"/>
      <c r="AD18"/>
      <c r="AE18"/>
      <c r="AF18"/>
      <c r="AG18"/>
      <c r="AH18"/>
      <c r="AI18"/>
      <c r="AJ18"/>
      <c r="AK18"/>
      <c r="AL18"/>
    </row>
    <row r="19" spans="1:38" s="25" customFormat="1" ht="15.6" customHeight="1">
      <c r="A19" s="38" t="s">
        <v>38</v>
      </c>
      <c r="B19" s="200">
        <v>425.74700000000001</v>
      </c>
      <c r="C19" s="197">
        <v>412.55700000000002</v>
      </c>
      <c r="D19" s="197">
        <v>276.45100000000002</v>
      </c>
      <c r="E19" s="197">
        <v>237.18899999999999</v>
      </c>
      <c r="F19" s="197">
        <v>306.096</v>
      </c>
      <c r="G19" s="197">
        <v>244.51</v>
      </c>
      <c r="H19" s="197">
        <v>249.50299999999999</v>
      </c>
      <c r="I19" s="197">
        <v>582.67099999999994</v>
      </c>
      <c r="J19" s="197">
        <v>336.55500000000001</v>
      </c>
      <c r="K19" s="197">
        <v>1013.768</v>
      </c>
      <c r="L19" s="197">
        <v>2268.4739999999997</v>
      </c>
      <c r="M19" s="197">
        <v>1720.731</v>
      </c>
      <c r="N19" s="197">
        <v>2118.7570000000001</v>
      </c>
      <c r="O19" s="197">
        <v>1622.9279999999999</v>
      </c>
      <c r="P19" s="197">
        <v>2368.9349999999999</v>
      </c>
      <c r="Q19" s="197">
        <v>1971.3150000000001</v>
      </c>
      <c r="R19" s="197">
        <v>2266.201</v>
      </c>
      <c r="S19" s="197">
        <v>2661.4270000000001</v>
      </c>
      <c r="T19" s="197">
        <v>3324.0750000000003</v>
      </c>
      <c r="U19" s="197">
        <v>4108.7547864300004</v>
      </c>
      <c r="V19" s="197">
        <v>6389.2</v>
      </c>
      <c r="W19" s="364">
        <v>6213.7080000000005</v>
      </c>
      <c r="X19" s="364">
        <v>6337.3720000000003</v>
      </c>
      <c r="Y19"/>
      <c r="Z19"/>
      <c r="AA19"/>
      <c r="AB19"/>
      <c r="AC19"/>
      <c r="AD19"/>
      <c r="AE19"/>
      <c r="AF19"/>
      <c r="AG19"/>
      <c r="AH19"/>
      <c r="AI19"/>
      <c r="AJ19"/>
      <c r="AK19"/>
      <c r="AL19"/>
    </row>
    <row r="20" spans="1:38" s="5" customFormat="1" ht="15.6" customHeight="1">
      <c r="A20" s="37" t="s">
        <v>61</v>
      </c>
      <c r="B20" s="198">
        <v>302.99200000000002</v>
      </c>
      <c r="C20" s="82">
        <v>272.291</v>
      </c>
      <c r="D20" s="82">
        <v>111.07</v>
      </c>
      <c r="E20" s="82">
        <v>143.82499999999999</v>
      </c>
      <c r="F20" s="82">
        <v>153.98599999999999</v>
      </c>
      <c r="G20" s="82">
        <v>139.69499999999999</v>
      </c>
      <c r="H20" s="82">
        <v>21.358000000000001</v>
      </c>
      <c r="I20" s="82">
        <v>65.688999999999993</v>
      </c>
      <c r="J20" s="82">
        <v>86.13</v>
      </c>
      <c r="K20" s="82">
        <v>342.12</v>
      </c>
      <c r="L20" s="82">
        <v>261.59100000000001</v>
      </c>
      <c r="M20" s="82">
        <v>112.03</v>
      </c>
      <c r="N20" s="82">
        <v>203.441</v>
      </c>
      <c r="O20" s="82">
        <v>158.685</v>
      </c>
      <c r="P20" s="82">
        <v>309.98899999999998</v>
      </c>
      <c r="Q20" s="82">
        <v>138.37100000000001</v>
      </c>
      <c r="R20" s="82">
        <v>100.20399999999999</v>
      </c>
      <c r="S20" s="82">
        <v>537.78599999999994</v>
      </c>
      <c r="T20" s="82">
        <v>995.18</v>
      </c>
      <c r="U20" s="82">
        <v>733.25702520000004</v>
      </c>
      <c r="V20" s="82">
        <v>1223.2</v>
      </c>
      <c r="W20" s="363">
        <v>1120.498</v>
      </c>
      <c r="X20" s="363">
        <v>1177.5630000000001</v>
      </c>
      <c r="Y20"/>
      <c r="Z20"/>
      <c r="AA20"/>
      <c r="AB20"/>
      <c r="AC20"/>
      <c r="AD20"/>
      <c r="AE20"/>
      <c r="AF20"/>
      <c r="AG20"/>
      <c r="AH20"/>
      <c r="AI20"/>
      <c r="AJ20"/>
      <c r="AK20"/>
      <c r="AL20"/>
    </row>
    <row r="21" spans="1:38" s="5" customFormat="1" ht="15.6" customHeight="1">
      <c r="A21" s="37" t="s">
        <v>62</v>
      </c>
      <c r="B21" s="198">
        <v>42.75</v>
      </c>
      <c r="C21" s="82">
        <v>39.226999999999997</v>
      </c>
      <c r="D21" s="82">
        <v>36.21</v>
      </c>
      <c r="E21" s="82">
        <v>49.441000000000003</v>
      </c>
      <c r="F21" s="82">
        <v>8.3070000000000004</v>
      </c>
      <c r="G21" s="82">
        <v>53.932000000000002</v>
      </c>
      <c r="H21" s="82">
        <v>70.563000000000002</v>
      </c>
      <c r="I21" s="82">
        <v>83.805999999999997</v>
      </c>
      <c r="J21" s="82">
        <v>74.379000000000005</v>
      </c>
      <c r="K21" s="82">
        <v>340.61</v>
      </c>
      <c r="L21" s="82">
        <v>467.41</v>
      </c>
      <c r="M21" s="82">
        <v>661.80200000000002</v>
      </c>
      <c r="N21" s="82">
        <v>1090.5909999999999</v>
      </c>
      <c r="O21" s="82">
        <v>685.27700000000004</v>
      </c>
      <c r="P21" s="82">
        <v>1025.5340000000001</v>
      </c>
      <c r="Q21" s="82">
        <v>881.57600000000002</v>
      </c>
      <c r="R21" s="82">
        <v>1141.6110000000001</v>
      </c>
      <c r="S21" s="82">
        <v>1337.1869999999999</v>
      </c>
      <c r="T21" s="82">
        <v>1104.5830000000001</v>
      </c>
      <c r="U21" s="82">
        <v>1872.38567947</v>
      </c>
      <c r="V21" s="82">
        <v>2025.7</v>
      </c>
      <c r="W21" s="363">
        <v>2555.1990000000001</v>
      </c>
      <c r="X21" s="363">
        <v>2521.79</v>
      </c>
      <c r="Y21"/>
      <c r="Z21"/>
      <c r="AA21"/>
      <c r="AB21"/>
      <c r="AC21"/>
      <c r="AD21"/>
      <c r="AE21"/>
      <c r="AF21"/>
      <c r="AG21"/>
      <c r="AH21"/>
      <c r="AI21"/>
      <c r="AJ21"/>
      <c r="AK21"/>
      <c r="AL21"/>
    </row>
    <row r="22" spans="1:38" s="5" customFormat="1" ht="15.6" customHeight="1">
      <c r="A22" s="37" t="s">
        <v>363</v>
      </c>
      <c r="B22" s="198">
        <v>9.5719999999999992</v>
      </c>
      <c r="C22" s="82">
        <v>19.059000000000001</v>
      </c>
      <c r="D22" s="82">
        <v>6.5410000000000004</v>
      </c>
      <c r="E22" s="82">
        <v>9.6319999999999997</v>
      </c>
      <c r="F22" s="82">
        <v>80.935000000000002</v>
      </c>
      <c r="G22" s="82">
        <v>15.682</v>
      </c>
      <c r="H22" s="82">
        <v>25.523</v>
      </c>
      <c r="I22" s="82">
        <v>424.38099999999997</v>
      </c>
      <c r="J22" s="82">
        <v>24.643999999999998</v>
      </c>
      <c r="K22" s="82">
        <v>128.73599999999999</v>
      </c>
      <c r="L22" s="82">
        <v>1466.739</v>
      </c>
      <c r="M22" s="82">
        <v>894.82399999999996</v>
      </c>
      <c r="N22" s="82">
        <v>808.995</v>
      </c>
      <c r="O22" s="82">
        <v>775.245</v>
      </c>
      <c r="P22" s="82">
        <v>1031.8699999999999</v>
      </c>
      <c r="Q22" s="82">
        <v>888.33399999999995</v>
      </c>
      <c r="R22" s="82">
        <v>816.654</v>
      </c>
      <c r="S22" s="82">
        <v>693.38</v>
      </c>
      <c r="T22" s="82">
        <v>1059.3720000000001</v>
      </c>
      <c r="U22" s="82">
        <v>1127.2550000000001</v>
      </c>
      <c r="V22" s="82">
        <v>3022.8</v>
      </c>
      <c r="W22" s="363">
        <v>2538.009</v>
      </c>
      <c r="X22" s="363">
        <v>2638.0160000000001</v>
      </c>
      <c r="Y22"/>
      <c r="Z22"/>
      <c r="AA22"/>
      <c r="AB22"/>
      <c r="AC22"/>
      <c r="AD22"/>
      <c r="AE22"/>
      <c r="AF22"/>
      <c r="AG22"/>
      <c r="AH22"/>
      <c r="AI22"/>
      <c r="AJ22"/>
      <c r="AK22"/>
      <c r="AL22"/>
    </row>
    <row r="23" spans="1:38" s="5" customFormat="1" ht="15.6" customHeight="1">
      <c r="A23" s="162" t="s">
        <v>507</v>
      </c>
      <c r="B23" s="99">
        <v>70.432999999999993</v>
      </c>
      <c r="C23" s="99">
        <v>81.97999999999999</v>
      </c>
      <c r="D23" s="99">
        <v>122.63000000000001</v>
      </c>
      <c r="E23" s="99">
        <v>34.290999999999997</v>
      </c>
      <c r="F23" s="99">
        <v>62.868000000000002</v>
      </c>
      <c r="G23" s="99">
        <v>35.201000000000001</v>
      </c>
      <c r="H23" s="99">
        <v>132.059</v>
      </c>
      <c r="I23" s="99">
        <v>8.7949999999999999</v>
      </c>
      <c r="J23" s="99">
        <v>151.40199999999999</v>
      </c>
      <c r="K23" s="99">
        <v>202.30200000000002</v>
      </c>
      <c r="L23" s="99">
        <v>72.733999999999995</v>
      </c>
      <c r="M23" s="99">
        <v>52.075000000000003</v>
      </c>
      <c r="N23" s="99">
        <v>15.73</v>
      </c>
      <c r="O23" s="99">
        <v>3.7210000000000001</v>
      </c>
      <c r="P23" s="99">
        <v>1.542</v>
      </c>
      <c r="Q23" s="99">
        <v>63.034000000000006</v>
      </c>
      <c r="R23" s="99">
        <v>207.73200000000003</v>
      </c>
      <c r="S23" s="99">
        <v>93.073999999999998</v>
      </c>
      <c r="T23" s="99">
        <v>164.94</v>
      </c>
      <c r="U23" s="99">
        <v>375.85708176000003</v>
      </c>
      <c r="V23" s="99">
        <v>117.5</v>
      </c>
      <c r="W23" s="360">
        <v>2E-3</v>
      </c>
      <c r="X23" s="360">
        <v>3.0000000000000001E-3</v>
      </c>
      <c r="Y23"/>
      <c r="Z23"/>
      <c r="AA23"/>
      <c r="AB23"/>
      <c r="AC23"/>
      <c r="AD23"/>
      <c r="AE23"/>
      <c r="AF23"/>
      <c r="AG23"/>
      <c r="AH23"/>
      <c r="AI23"/>
      <c r="AJ23"/>
      <c r="AK23"/>
      <c r="AL23"/>
    </row>
    <row r="24" spans="1:38" s="5" customFormat="1" ht="15.6" customHeight="1">
      <c r="A24" s="162" t="s">
        <v>494</v>
      </c>
      <c r="B24" s="199">
        <v>0</v>
      </c>
      <c r="C24" s="99">
        <v>3.5000000000000003E-2</v>
      </c>
      <c r="D24" s="99">
        <v>0</v>
      </c>
      <c r="E24" s="99">
        <v>3.9E-2</v>
      </c>
      <c r="F24" s="99">
        <v>0</v>
      </c>
      <c r="G24" s="99">
        <v>0.24099999999999999</v>
      </c>
      <c r="H24" s="99">
        <v>7.5650000000000004</v>
      </c>
      <c r="I24" s="99">
        <v>0</v>
      </c>
      <c r="J24" s="99">
        <v>9.7059999999999995</v>
      </c>
      <c r="K24" s="99">
        <v>12.276999999999999</v>
      </c>
      <c r="L24" s="99">
        <v>0.30499999999999999</v>
      </c>
      <c r="M24" s="99">
        <v>5.8040000000000003</v>
      </c>
      <c r="N24" s="99">
        <v>6.0999999999999999E-2</v>
      </c>
      <c r="O24" s="99">
        <v>0.11700000000000001</v>
      </c>
      <c r="P24" s="99">
        <v>0</v>
      </c>
      <c r="Q24" s="99">
        <v>59.35</v>
      </c>
      <c r="R24" s="99">
        <v>71.22</v>
      </c>
      <c r="S24" s="99">
        <v>0</v>
      </c>
      <c r="T24" s="99">
        <v>0</v>
      </c>
      <c r="U24" s="99">
        <v>0</v>
      </c>
      <c r="V24" s="99">
        <v>0</v>
      </c>
      <c r="W24" s="360">
        <v>0</v>
      </c>
      <c r="X24" s="360">
        <v>0</v>
      </c>
      <c r="Y24"/>
      <c r="Z24"/>
      <c r="AA24"/>
      <c r="AB24"/>
      <c r="AC24"/>
      <c r="AD24"/>
      <c r="AE24"/>
      <c r="AF24"/>
      <c r="AG24"/>
      <c r="AH24"/>
      <c r="AI24"/>
      <c r="AJ24"/>
      <c r="AK24"/>
      <c r="AL24"/>
    </row>
    <row r="25" spans="1:38" s="5" customFormat="1" ht="15.6" customHeight="1">
      <c r="A25" s="162" t="s">
        <v>495</v>
      </c>
      <c r="B25" s="199">
        <v>0.23200000000000001</v>
      </c>
      <c r="C25" s="99">
        <v>0</v>
      </c>
      <c r="D25" s="99">
        <v>0.14399999999999999</v>
      </c>
      <c r="E25" s="99">
        <v>0.47599999999999998</v>
      </c>
      <c r="F25" s="99">
        <v>28.530999999999999</v>
      </c>
      <c r="G25" s="99">
        <v>0.79800000000000004</v>
      </c>
      <c r="H25" s="99">
        <v>0.97</v>
      </c>
      <c r="I25" s="99">
        <v>1.145</v>
      </c>
      <c r="J25" s="99">
        <v>1.3009999999999999</v>
      </c>
      <c r="K25" s="99">
        <v>26.905999999999999</v>
      </c>
      <c r="L25" s="99">
        <v>9.4239999999999995</v>
      </c>
      <c r="M25" s="99">
        <v>0.43</v>
      </c>
      <c r="N25" s="99">
        <v>0</v>
      </c>
      <c r="O25" s="99">
        <v>0</v>
      </c>
      <c r="P25" s="99">
        <v>0</v>
      </c>
      <c r="Q25" s="99">
        <v>0</v>
      </c>
      <c r="R25" s="99">
        <v>0</v>
      </c>
      <c r="S25" s="99">
        <v>0</v>
      </c>
      <c r="T25" s="99">
        <v>0</v>
      </c>
      <c r="U25" s="99">
        <v>0</v>
      </c>
      <c r="V25" s="99">
        <v>0</v>
      </c>
      <c r="W25" s="360">
        <v>0</v>
      </c>
      <c r="X25" s="360">
        <v>0</v>
      </c>
      <c r="Y25"/>
      <c r="Z25"/>
      <c r="AA25"/>
      <c r="AB25"/>
      <c r="AC25"/>
      <c r="AD25"/>
      <c r="AE25"/>
      <c r="AF25"/>
      <c r="AG25"/>
      <c r="AH25"/>
      <c r="AI25"/>
      <c r="AJ25"/>
      <c r="AK25"/>
      <c r="AL25"/>
    </row>
    <row r="26" spans="1:38" s="5" customFormat="1" ht="15.6" customHeight="1">
      <c r="A26" s="162" t="s">
        <v>496</v>
      </c>
      <c r="B26" s="199">
        <v>64.075999999999993</v>
      </c>
      <c r="C26" s="99">
        <v>76.067999999999998</v>
      </c>
      <c r="D26" s="99">
        <v>0.72899999999999998</v>
      </c>
      <c r="E26" s="99">
        <v>15.589</v>
      </c>
      <c r="F26" s="99">
        <v>20.41</v>
      </c>
      <c r="G26" s="99">
        <v>19.257000000000001</v>
      </c>
      <c r="H26" s="99">
        <v>9.782</v>
      </c>
      <c r="I26" s="99">
        <v>5.3029999999999999</v>
      </c>
      <c r="J26" s="99">
        <v>36.975999999999999</v>
      </c>
      <c r="K26" s="99">
        <v>44.895000000000003</v>
      </c>
      <c r="L26" s="99">
        <v>0.64400000000000002</v>
      </c>
      <c r="M26" s="99">
        <v>15.606999999999999</v>
      </c>
      <c r="N26" s="99">
        <v>3.169</v>
      </c>
      <c r="O26" s="99">
        <v>2.3079999999999998</v>
      </c>
      <c r="P26" s="99">
        <v>1.542</v>
      </c>
      <c r="Q26" s="99">
        <v>0.27900000000000003</v>
      </c>
      <c r="R26" s="99">
        <v>107.63500000000001</v>
      </c>
      <c r="S26" s="99">
        <v>70.070999999999998</v>
      </c>
      <c r="T26" s="99">
        <v>27.827000000000002</v>
      </c>
      <c r="U26" s="99">
        <v>150</v>
      </c>
      <c r="V26" s="99">
        <v>74.900000000000006</v>
      </c>
      <c r="W26" s="360">
        <v>0</v>
      </c>
      <c r="X26" s="360">
        <v>3.0000000000000001E-3</v>
      </c>
      <c r="Y26"/>
      <c r="Z26"/>
      <c r="AA26"/>
      <c r="AB26"/>
      <c r="AC26"/>
      <c r="AD26"/>
      <c r="AE26"/>
      <c r="AF26"/>
      <c r="AG26"/>
      <c r="AH26"/>
      <c r="AI26"/>
      <c r="AJ26"/>
      <c r="AK26"/>
      <c r="AL26"/>
    </row>
    <row r="27" spans="1:38" s="5" customFormat="1" ht="15.6" customHeight="1">
      <c r="A27" s="162" t="s">
        <v>497</v>
      </c>
      <c r="B27" s="199">
        <v>6.125</v>
      </c>
      <c r="C27" s="99">
        <v>5.8769999999999998</v>
      </c>
      <c r="D27" s="99">
        <v>121.75700000000001</v>
      </c>
      <c r="E27" s="99">
        <v>18.187000000000001</v>
      </c>
      <c r="F27" s="99">
        <v>13.927</v>
      </c>
      <c r="G27" s="99">
        <v>14.904999999999999</v>
      </c>
      <c r="H27" s="99">
        <v>113.742</v>
      </c>
      <c r="I27" s="99">
        <v>2.347</v>
      </c>
      <c r="J27" s="99">
        <v>103.419</v>
      </c>
      <c r="K27" s="99">
        <v>118.224</v>
      </c>
      <c r="L27" s="99">
        <v>62.360999999999997</v>
      </c>
      <c r="M27" s="99">
        <v>30.234000000000002</v>
      </c>
      <c r="N27" s="99">
        <v>12.5</v>
      </c>
      <c r="O27" s="99">
        <v>1.296</v>
      </c>
      <c r="P27" s="99">
        <v>0</v>
      </c>
      <c r="Q27" s="99">
        <v>3.4049999999999998</v>
      </c>
      <c r="R27" s="99">
        <v>28.876999999999999</v>
      </c>
      <c r="S27" s="99">
        <v>23.003</v>
      </c>
      <c r="T27" s="99">
        <v>137.113</v>
      </c>
      <c r="U27" s="99">
        <v>225.85708176</v>
      </c>
      <c r="V27" s="99">
        <v>42.6</v>
      </c>
      <c r="W27" s="360">
        <v>2E-3</v>
      </c>
      <c r="X27" s="360">
        <v>0</v>
      </c>
      <c r="Y27"/>
      <c r="Z27"/>
      <c r="AA27"/>
      <c r="AB27"/>
      <c r="AC27"/>
      <c r="AD27"/>
      <c r="AE27"/>
      <c r="AF27"/>
      <c r="AG27"/>
      <c r="AH27"/>
      <c r="AI27"/>
      <c r="AJ27"/>
      <c r="AK27"/>
      <c r="AL27"/>
    </row>
    <row r="28" spans="1:38" s="25" customFormat="1" ht="15.6" customHeight="1">
      <c r="A28" s="157" t="s">
        <v>55</v>
      </c>
      <c r="B28" s="200">
        <v>0</v>
      </c>
      <c r="C28" s="197">
        <v>0</v>
      </c>
      <c r="D28" s="197">
        <v>0</v>
      </c>
      <c r="E28" s="197">
        <v>0</v>
      </c>
      <c r="F28" s="197">
        <v>0</v>
      </c>
      <c r="G28" s="197">
        <v>18.88</v>
      </c>
      <c r="H28" s="197">
        <v>17.622</v>
      </c>
      <c r="I28" s="197">
        <v>16.094999999999999</v>
      </c>
      <c r="J28" s="197">
        <v>14.411</v>
      </c>
      <c r="K28" s="197">
        <v>12.584</v>
      </c>
      <c r="L28" s="197">
        <v>14.156000000000001</v>
      </c>
      <c r="M28" s="197">
        <v>8.0500000000000007</v>
      </c>
      <c r="N28" s="197">
        <v>5.798</v>
      </c>
      <c r="O28" s="197">
        <v>3.11</v>
      </c>
      <c r="P28" s="197">
        <v>0.39500000000000002</v>
      </c>
      <c r="Q28" s="197">
        <v>0</v>
      </c>
      <c r="R28" s="197">
        <v>0</v>
      </c>
      <c r="S28" s="197">
        <v>0</v>
      </c>
      <c r="T28" s="197">
        <v>0</v>
      </c>
      <c r="U28" s="197">
        <v>0</v>
      </c>
      <c r="V28" s="197">
        <v>0</v>
      </c>
      <c r="W28" s="364">
        <v>8.2000000000000003E-2</v>
      </c>
      <c r="X28" s="364">
        <v>0</v>
      </c>
      <c r="Y28"/>
      <c r="Z28"/>
      <c r="AA28"/>
      <c r="AB28"/>
      <c r="AC28"/>
      <c r="AD28"/>
      <c r="AE28"/>
      <c r="AF28"/>
      <c r="AG28"/>
      <c r="AH28"/>
      <c r="AI28"/>
      <c r="AJ28"/>
      <c r="AK28"/>
      <c r="AL28"/>
    </row>
    <row r="29" spans="1:38" s="25" customFormat="1" ht="15.6" customHeight="1">
      <c r="A29" s="157" t="s">
        <v>57</v>
      </c>
      <c r="B29" s="200">
        <v>0</v>
      </c>
      <c r="C29" s="197">
        <v>0</v>
      </c>
      <c r="D29" s="197">
        <v>0</v>
      </c>
      <c r="E29" s="197">
        <v>0</v>
      </c>
      <c r="F29" s="197">
        <v>0</v>
      </c>
      <c r="G29" s="197">
        <v>0</v>
      </c>
      <c r="H29" s="197">
        <v>0</v>
      </c>
      <c r="I29" s="197">
        <v>0</v>
      </c>
      <c r="J29" s="197">
        <v>0</v>
      </c>
      <c r="K29" s="197">
        <v>0.34100000000000003</v>
      </c>
      <c r="L29" s="197">
        <v>0</v>
      </c>
      <c r="M29" s="197">
        <v>0.20100000000000001</v>
      </c>
      <c r="N29" s="197">
        <v>0.11</v>
      </c>
      <c r="O29" s="197">
        <v>9.3104519999999996E-2</v>
      </c>
      <c r="P29" s="197">
        <v>7.5609700000000002E-2</v>
      </c>
      <c r="Q29" s="197">
        <v>0</v>
      </c>
      <c r="R29" s="197">
        <v>0</v>
      </c>
      <c r="S29" s="197">
        <v>0</v>
      </c>
      <c r="T29" s="197">
        <v>0</v>
      </c>
      <c r="U29" s="197">
        <v>0</v>
      </c>
      <c r="V29" s="197">
        <v>0</v>
      </c>
      <c r="W29" s="364">
        <v>0</v>
      </c>
      <c r="X29" s="364">
        <v>0</v>
      </c>
      <c r="Y29"/>
      <c r="Z29"/>
      <c r="AA29"/>
      <c r="AB29"/>
      <c r="AC29"/>
      <c r="AD29"/>
      <c r="AE29"/>
      <c r="AF29"/>
      <c r="AG29"/>
      <c r="AH29"/>
      <c r="AI29"/>
      <c r="AJ29"/>
      <c r="AK29"/>
      <c r="AL29"/>
    </row>
    <row r="30" spans="1:38" ht="20.25" customHeight="1">
      <c r="A30" s="193" t="s">
        <v>37</v>
      </c>
      <c r="B30" s="108">
        <v>663.21600000000001</v>
      </c>
      <c r="C30" s="108">
        <v>773.8</v>
      </c>
      <c r="D30" s="108">
        <v>784.43399999999997</v>
      </c>
      <c r="E30" s="108">
        <v>908.91300000000001</v>
      </c>
      <c r="F30" s="108">
        <v>541.42499999999995</v>
      </c>
      <c r="G30" s="108">
        <v>350.83599999999996</v>
      </c>
      <c r="H30" s="108">
        <v>1101.749</v>
      </c>
      <c r="I30" s="108">
        <v>1206.4449999999999</v>
      </c>
      <c r="J30" s="108">
        <v>875.08299999999997</v>
      </c>
      <c r="K30" s="108">
        <v>1624.2739999999999</v>
      </c>
      <c r="L30" s="108">
        <v>3177.83</v>
      </c>
      <c r="M30" s="108">
        <v>2803.5020000000004</v>
      </c>
      <c r="N30" s="108">
        <v>3206.3290000000002</v>
      </c>
      <c r="O30" s="194">
        <v>3261.7861045199998</v>
      </c>
      <c r="P30" s="194">
        <v>5467.275609700001</v>
      </c>
      <c r="Q30" s="194">
        <v>5832.5609999999997</v>
      </c>
      <c r="R30" s="194">
        <v>5216.2190000000001</v>
      </c>
      <c r="S30" s="194">
        <v>5262.9490000000005</v>
      </c>
      <c r="T30" s="194">
        <v>5574.9290000000001</v>
      </c>
      <c r="U30" s="194">
        <v>8127.6233031600004</v>
      </c>
      <c r="V30" s="194">
        <v>10448.5</v>
      </c>
      <c r="W30" s="194">
        <v>9405.5340000000015</v>
      </c>
      <c r="X30" s="194">
        <v>9283.43</v>
      </c>
      <c r="Y30"/>
      <c r="Z30"/>
      <c r="AA30"/>
      <c r="AB30"/>
      <c r="AC30"/>
      <c r="AD30"/>
      <c r="AE30"/>
      <c r="AF30"/>
      <c r="AG30"/>
      <c r="AH30"/>
      <c r="AI30"/>
      <c r="AJ30"/>
      <c r="AK30"/>
      <c r="AL30"/>
    </row>
    <row r="31" spans="1:38" ht="23.25" customHeight="1">
      <c r="A31" s="298" t="s">
        <v>352</v>
      </c>
      <c r="C31" s="2"/>
      <c r="D31" s="2"/>
      <c r="E31" s="2"/>
      <c r="F31" s="2"/>
      <c r="G31" s="2"/>
      <c r="H31" s="2"/>
      <c r="I31" s="2"/>
      <c r="J31" s="158"/>
      <c r="K31" s="158"/>
      <c r="L31" s="158"/>
      <c r="M31" s="158"/>
      <c r="N31" s="158"/>
      <c r="O31" s="158"/>
      <c r="P31" s="158"/>
      <c r="Q31" s="158"/>
      <c r="R31" s="158"/>
      <c r="S31" s="159"/>
      <c r="T31" s="159"/>
      <c r="U31" s="159"/>
      <c r="V31" s="159"/>
      <c r="W31" s="279"/>
      <c r="X31" s="279"/>
      <c r="AF31" s="281"/>
      <c r="AG31" s="281"/>
      <c r="AH31" s="281"/>
      <c r="AI31" s="281"/>
      <c r="AJ31" s="281"/>
      <c r="AK31" s="281"/>
      <c r="AL31" s="281"/>
    </row>
    <row r="32" spans="1:38" ht="20.25" customHeight="1">
      <c r="K32" s="4"/>
      <c r="L32" s="4"/>
      <c r="M32" s="4"/>
      <c r="N32" s="4"/>
      <c r="O32" s="4"/>
      <c r="P32" s="4"/>
      <c r="Q32" s="4"/>
      <c r="R32" s="4"/>
      <c r="S32" s="4"/>
      <c r="T32" s="4"/>
      <c r="U32" s="4"/>
      <c r="V32" s="4"/>
      <c r="W32" s="281"/>
      <c r="X32" s="281"/>
    </row>
  </sheetData>
  <customSheetViews>
    <customSheetView guid="{BCE7549A-454A-4A8A-98C7-4BDEDB358CFF}">
      <pane xSplit="1" ySplit="5" topLeftCell="L6" activePane="bottomRight" state="frozen"/>
      <selection pane="bottomRight" activeCell="X12" sqref="X12"/>
      <pageMargins left="0.35" right="0.18" top="0.75" bottom="0.75" header="0.3" footer="0.3"/>
      <pageSetup paperSize="5" scale="90" orientation="landscape" cellComments="atEnd" r:id="rId1"/>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2"/>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3"/>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4"/>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5"/>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6"/>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7"/>
    </customSheetView>
    <customSheetView guid="{53F4D6EC-12E1-4DB1-BD94-F556067D5E0D}" scale="120">
      <pane xSplit="1" ySplit="5" topLeftCell="B12" activePane="bottomRight" state="frozen"/>
      <selection pane="bottomRight" activeCell="A28" sqref="A28:IV30"/>
      <pageMargins left="0.35" right="0.18" top="0.75" bottom="0.75" header="0.3" footer="0.3"/>
      <pageSetup paperSize="5" scale="60" orientation="landscape" cellComments="atEnd" r:id="rId8"/>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1"/>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2"/>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4"/>
    </customSheetView>
    <customSheetView guid="{D3FE92BD-39BB-4D6C-950E-40B1D101AEA4}">
      <pane xSplit="1" ySplit="5" topLeftCell="J6" activePane="bottomRight" state="frozen"/>
      <selection pane="bottomRight" activeCell="S30" sqref="S30"/>
      <pageMargins left="0.35" right="0.18" top="0.75" bottom="0.75" header="0.3" footer="0.3"/>
      <pageSetup paperSize="5" scale="90" orientation="landscape" cellComments="atEnd" r:id="rId15"/>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6"/>
    </customSheetView>
  </customSheetViews>
  <pageMargins left="0.35" right="0.18" top="0.75" bottom="0.75" header="0.3" footer="0.3"/>
  <pageSetup paperSize="5" scale="90" orientation="landscape" cellComments="atEnd" r:id="rId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zoomScaleNormal="100" workbookViewId="0">
      <pane xSplit="1" ySplit="6" topLeftCell="S7" activePane="bottomRight" state="frozen"/>
      <selection pane="topRight" activeCell="B1" sqref="B1"/>
      <selection pane="bottomLeft" activeCell="A7" sqref="A7"/>
      <selection pane="bottomRight" activeCell="V14" sqref="V14"/>
    </sheetView>
  </sheetViews>
  <sheetFormatPr defaultColWidth="9.109375" defaultRowHeight="13.2"/>
  <cols>
    <col min="1" max="1" width="36.109375" style="1" customWidth="1"/>
    <col min="2" max="29" width="10.44140625" style="1" customWidth="1"/>
    <col min="30" max="30" width="10.44140625" style="256" customWidth="1"/>
    <col min="31" max="31" width="10.6640625" style="1" customWidth="1"/>
    <col min="32" max="32" width="10" style="310" bestFit="1" customWidth="1"/>
    <col min="33" max="16384" width="9.109375" style="1"/>
  </cols>
  <sheetData>
    <row r="1" spans="1:44" s="106" customFormat="1">
      <c r="A1" s="320" t="s">
        <v>313</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row>
    <row r="2" spans="1:44" s="106" customFormat="1">
      <c r="A2" s="320" t="s">
        <v>483</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row>
    <row r="3" spans="1:44" s="106" customFormat="1">
      <c r="A3" s="320" t="s">
        <v>512</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row>
    <row r="4" spans="1:44" ht="13.5" customHeight="1">
      <c r="A4" s="160"/>
      <c r="B4" s="160"/>
      <c r="C4" s="160"/>
      <c r="D4" s="160"/>
      <c r="E4" s="160"/>
      <c r="F4" s="160"/>
      <c r="G4" s="160"/>
      <c r="H4" s="160"/>
      <c r="I4" s="160"/>
      <c r="J4" s="311"/>
      <c r="K4" s="311"/>
      <c r="L4" s="311"/>
      <c r="M4" s="311"/>
      <c r="N4" s="311"/>
      <c r="O4" s="311"/>
      <c r="P4" s="311"/>
      <c r="Q4" s="311"/>
      <c r="R4" s="311"/>
      <c r="S4" s="311"/>
      <c r="T4" s="311"/>
      <c r="U4" s="311"/>
      <c r="V4" s="311"/>
      <c r="W4" s="311"/>
      <c r="X4" s="311"/>
      <c r="Y4" s="311"/>
      <c r="Z4" s="311"/>
      <c r="AA4" s="311"/>
      <c r="AB4" s="310"/>
      <c r="AC4" s="310"/>
      <c r="AD4" s="310"/>
    </row>
    <row r="5" spans="1:44" ht="21" customHeight="1">
      <c r="A5" s="417" t="s">
        <v>530</v>
      </c>
      <c r="B5" s="419" t="s">
        <v>45</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row>
    <row r="6" spans="1:44" s="202" customFormat="1" ht="21" customHeight="1">
      <c r="A6" s="418"/>
      <c r="B6" s="19">
        <v>1987</v>
      </c>
      <c r="C6" s="19">
        <v>1988</v>
      </c>
      <c r="D6" s="171">
        <v>1989</v>
      </c>
      <c r="E6" s="19">
        <v>1990</v>
      </c>
      <c r="F6" s="19">
        <v>1991</v>
      </c>
      <c r="G6" s="19">
        <v>1992</v>
      </c>
      <c r="H6" s="19">
        <v>1993</v>
      </c>
      <c r="I6" s="19">
        <v>1994</v>
      </c>
      <c r="J6" s="19">
        <v>1995</v>
      </c>
      <c r="K6" s="19">
        <v>1996</v>
      </c>
      <c r="L6" s="19">
        <v>1997</v>
      </c>
      <c r="M6" s="19">
        <v>1998</v>
      </c>
      <c r="N6" s="19">
        <v>1999</v>
      </c>
      <c r="O6" s="19">
        <v>2000</v>
      </c>
      <c r="P6" s="19">
        <v>2001</v>
      </c>
      <c r="Q6" s="19">
        <v>2002</v>
      </c>
      <c r="R6" s="19">
        <v>2003</v>
      </c>
      <c r="S6" s="19">
        <v>2004</v>
      </c>
      <c r="T6" s="19">
        <v>2005</v>
      </c>
      <c r="U6" s="19">
        <v>2006</v>
      </c>
      <c r="V6" s="19">
        <v>2007</v>
      </c>
      <c r="W6" s="19">
        <v>2008</v>
      </c>
      <c r="X6" s="19">
        <v>2009</v>
      </c>
      <c r="Y6" s="19">
        <v>2010</v>
      </c>
      <c r="Z6" s="19">
        <v>2011</v>
      </c>
      <c r="AA6" s="19">
        <v>2012</v>
      </c>
      <c r="AB6" s="19">
        <v>2013</v>
      </c>
      <c r="AC6" s="19">
        <v>2014</v>
      </c>
      <c r="AD6" s="19">
        <v>2015</v>
      </c>
      <c r="AE6" s="365">
        <v>2016</v>
      </c>
      <c r="AF6" s="365">
        <v>2017</v>
      </c>
    </row>
    <row r="7" spans="1:44" ht="15" customHeight="1">
      <c r="A7" s="205" t="s">
        <v>43</v>
      </c>
      <c r="B7" s="109">
        <v>61.3</v>
      </c>
      <c r="C7" s="109">
        <v>43.5</v>
      </c>
      <c r="D7" s="109">
        <v>31.6</v>
      </c>
      <c r="E7" s="109">
        <v>18.399999999999999</v>
      </c>
      <c r="F7" s="109">
        <v>21.6</v>
      </c>
      <c r="G7" s="109">
        <v>18.600000000000001</v>
      </c>
      <c r="H7" s="109">
        <v>20.7</v>
      </c>
      <c r="I7" s="109">
        <v>12.9</v>
      </c>
      <c r="J7" s="109">
        <v>11.95</v>
      </c>
      <c r="K7" s="109">
        <v>19.524000000000001</v>
      </c>
      <c r="L7" s="109">
        <v>19.327999999999999</v>
      </c>
      <c r="M7" s="109">
        <v>17.239000000000001</v>
      </c>
      <c r="N7" s="109">
        <v>14.846</v>
      </c>
      <c r="O7" s="109">
        <v>13.672000000000001</v>
      </c>
      <c r="P7" s="109">
        <v>24.812000000000001</v>
      </c>
      <c r="Q7" s="109">
        <v>22.128</v>
      </c>
      <c r="R7" s="109">
        <v>30.052</v>
      </c>
      <c r="S7" s="109">
        <v>36.625999999999998</v>
      </c>
      <c r="T7" s="109">
        <v>51.685000000000002</v>
      </c>
      <c r="U7" s="109">
        <v>91.09</v>
      </c>
      <c r="V7" s="109">
        <v>95.192999999999998</v>
      </c>
      <c r="W7" s="109">
        <v>92.656999999999996</v>
      </c>
      <c r="X7" s="109">
        <v>75.900000000000006</v>
      </c>
      <c r="Y7" s="109">
        <v>81.650999999999996</v>
      </c>
      <c r="Z7" s="109">
        <v>174.488</v>
      </c>
      <c r="AA7" s="109">
        <v>241.809</v>
      </c>
      <c r="AB7" s="99">
        <v>299.57299999999998</v>
      </c>
      <c r="AC7" s="99">
        <v>331.30300036</v>
      </c>
      <c r="AD7" s="258">
        <v>338.71699999999998</v>
      </c>
      <c r="AE7" s="359">
        <v>314.83800000000002</v>
      </c>
      <c r="AF7" s="359">
        <v>328.30700000000002</v>
      </c>
      <c r="AG7"/>
      <c r="AH7"/>
      <c r="AI7"/>
      <c r="AJ7"/>
      <c r="AK7"/>
      <c r="AL7"/>
      <c r="AM7"/>
      <c r="AN7"/>
      <c r="AO7"/>
      <c r="AP7"/>
      <c r="AQ7"/>
      <c r="AR7"/>
    </row>
    <row r="8" spans="1:44" ht="15" customHeight="1">
      <c r="A8" s="206" t="s">
        <v>66</v>
      </c>
      <c r="B8" s="99">
        <v>91.2</v>
      </c>
      <c r="C8" s="99">
        <v>87.9</v>
      </c>
      <c r="D8" s="99">
        <v>110</v>
      </c>
      <c r="E8" s="99">
        <v>82.9</v>
      </c>
      <c r="F8" s="99">
        <v>102.9</v>
      </c>
      <c r="G8" s="99">
        <v>114.7</v>
      </c>
      <c r="H8" s="99">
        <v>103.4</v>
      </c>
      <c r="I8" s="99">
        <v>120</v>
      </c>
      <c r="J8" s="99">
        <v>38.472000000000001</v>
      </c>
      <c r="K8" s="99">
        <v>125.29300000000001</v>
      </c>
      <c r="L8" s="99">
        <v>142.893</v>
      </c>
      <c r="M8" s="99">
        <v>121.788</v>
      </c>
      <c r="N8" s="99">
        <v>131.036</v>
      </c>
      <c r="O8" s="99">
        <v>158.76300000000001</v>
      </c>
      <c r="P8" s="99">
        <v>432.471</v>
      </c>
      <c r="Q8" s="99">
        <v>184.73500000000001</v>
      </c>
      <c r="R8" s="99">
        <v>374.91500000000002</v>
      </c>
      <c r="S8" s="99">
        <v>764.05200000000002</v>
      </c>
      <c r="T8" s="99">
        <v>1060.6020000000001</v>
      </c>
      <c r="U8" s="99">
        <v>1670.9110000000001</v>
      </c>
      <c r="V8" s="99">
        <v>1199.011</v>
      </c>
      <c r="W8" s="99">
        <v>1365.011</v>
      </c>
      <c r="X8" s="99">
        <v>1143.211</v>
      </c>
      <c r="Y8" s="99">
        <v>1007.241</v>
      </c>
      <c r="Z8" s="99">
        <v>879.798</v>
      </c>
      <c r="AA8" s="99">
        <v>721.76300000000003</v>
      </c>
      <c r="AB8" s="99">
        <v>698.43</v>
      </c>
      <c r="AC8" s="99">
        <v>678.2754989</v>
      </c>
      <c r="AD8" s="258">
        <v>671.19500000000005</v>
      </c>
      <c r="AE8" s="359">
        <v>694.51499999999999</v>
      </c>
      <c r="AF8" s="359">
        <v>624.30999999999995</v>
      </c>
      <c r="AG8"/>
      <c r="AH8"/>
      <c r="AI8"/>
      <c r="AJ8"/>
      <c r="AK8"/>
      <c r="AL8"/>
      <c r="AM8"/>
      <c r="AN8"/>
      <c r="AO8"/>
      <c r="AP8"/>
      <c r="AQ8"/>
      <c r="AR8"/>
    </row>
    <row r="9" spans="1:44" ht="15" customHeight="1">
      <c r="A9" s="206" t="s">
        <v>67</v>
      </c>
      <c r="B9" s="99">
        <v>223.7</v>
      </c>
      <c r="C9" s="99">
        <v>233.6</v>
      </c>
      <c r="D9" s="99">
        <v>260.8</v>
      </c>
      <c r="E9" s="99">
        <v>292</v>
      </c>
      <c r="F9" s="99">
        <v>274.2</v>
      </c>
      <c r="G9" s="99">
        <v>267</v>
      </c>
      <c r="H9" s="99">
        <v>275.39999999999998</v>
      </c>
      <c r="I9" s="99">
        <v>245.6</v>
      </c>
      <c r="J9" s="99">
        <v>266.83300000000003</v>
      </c>
      <c r="K9" s="99">
        <v>249.17099999999999</v>
      </c>
      <c r="L9" s="99">
        <v>386.10500000000002</v>
      </c>
      <c r="M9" s="99">
        <v>461.22199999999998</v>
      </c>
      <c r="N9" s="99">
        <v>576.51</v>
      </c>
      <c r="O9" s="99">
        <v>645.5</v>
      </c>
      <c r="P9" s="99">
        <v>517.33600000000001</v>
      </c>
      <c r="Q9" s="99">
        <v>631.34</v>
      </c>
      <c r="R9" s="99">
        <v>725.73599999999999</v>
      </c>
      <c r="S9" s="99">
        <v>781.60199999999998</v>
      </c>
      <c r="T9" s="99">
        <v>909.51700000000005</v>
      </c>
      <c r="U9" s="99">
        <v>919.87599999999998</v>
      </c>
      <c r="V9" s="99">
        <v>1172.0730000000001</v>
      </c>
      <c r="W9" s="99">
        <v>1374.7739999999999</v>
      </c>
      <c r="X9" s="99">
        <v>1616.8689999999999</v>
      </c>
      <c r="Y9" s="99">
        <v>1301.702</v>
      </c>
      <c r="Z9" s="99">
        <v>1305.799</v>
      </c>
      <c r="AA9" s="99">
        <v>1338.01</v>
      </c>
      <c r="AB9" s="99">
        <v>1435.21</v>
      </c>
      <c r="AC9" s="99">
        <v>1613.8746780000001</v>
      </c>
      <c r="AD9" s="258">
        <v>1737.163</v>
      </c>
      <c r="AE9" s="359">
        <v>1765.616</v>
      </c>
      <c r="AF9" s="363" t="s">
        <v>593</v>
      </c>
      <c r="AG9"/>
      <c r="AH9"/>
      <c r="AI9"/>
      <c r="AJ9"/>
      <c r="AK9"/>
      <c r="AL9"/>
      <c r="AM9"/>
      <c r="AN9"/>
      <c r="AO9"/>
      <c r="AP9"/>
      <c r="AQ9"/>
      <c r="AR9"/>
    </row>
    <row r="10" spans="1:44" ht="15" customHeight="1">
      <c r="A10" s="206" t="s">
        <v>68</v>
      </c>
      <c r="B10" s="99">
        <v>219.6</v>
      </c>
      <c r="C10" s="99">
        <v>177.8</v>
      </c>
      <c r="D10" s="99">
        <v>162.69999999999999</v>
      </c>
      <c r="E10" s="99">
        <v>166.4</v>
      </c>
      <c r="F10" s="99">
        <v>192.5</v>
      </c>
      <c r="G10" s="99">
        <v>195.8</v>
      </c>
      <c r="H10" s="99">
        <v>211.1</v>
      </c>
      <c r="I10" s="99">
        <v>189.1</v>
      </c>
      <c r="J10" s="99">
        <v>315.298</v>
      </c>
      <c r="K10" s="99">
        <v>299.26800000000003</v>
      </c>
      <c r="L10" s="99">
        <v>657.68399999999997</v>
      </c>
      <c r="M10" s="99">
        <v>977.18599999999992</v>
      </c>
      <c r="N10" s="99">
        <v>1259.279</v>
      </c>
      <c r="O10" s="99">
        <v>1231.903</v>
      </c>
      <c r="P10" s="99">
        <v>1048.6659999999999</v>
      </c>
      <c r="Q10" s="99">
        <v>1088.105</v>
      </c>
      <c r="R10" s="99">
        <v>1179.0730000000001</v>
      </c>
      <c r="S10" s="99">
        <v>1057.69</v>
      </c>
      <c r="T10" s="99">
        <v>1299.5540000000001</v>
      </c>
      <c r="U10" s="99">
        <v>1459.0350000000001</v>
      </c>
      <c r="V10" s="99">
        <v>2147.5960000000005</v>
      </c>
      <c r="W10" s="99">
        <v>2490.5389999999998</v>
      </c>
      <c r="X10" s="99">
        <v>2411.125</v>
      </c>
      <c r="Y10" s="99">
        <v>2298.3219999999997</v>
      </c>
      <c r="Z10" s="99">
        <v>2259.837</v>
      </c>
      <c r="AA10" s="99">
        <v>2458.5139999999997</v>
      </c>
      <c r="AB10" s="99">
        <v>2815.8530000000001</v>
      </c>
      <c r="AC10" s="99">
        <v>3330.5768612700003</v>
      </c>
      <c r="AD10" s="258">
        <v>3807.6170000000002</v>
      </c>
      <c r="AE10" s="393">
        <v>4079.7</v>
      </c>
      <c r="AF10" s="403">
        <v>4210.915</v>
      </c>
      <c r="AG10"/>
      <c r="AH10"/>
      <c r="AI10"/>
      <c r="AJ10"/>
      <c r="AK10"/>
      <c r="AL10"/>
      <c r="AM10"/>
      <c r="AN10"/>
      <c r="AO10"/>
      <c r="AP10"/>
      <c r="AQ10"/>
      <c r="AR10"/>
    </row>
    <row r="11" spans="1:44" ht="15" customHeight="1">
      <c r="A11" s="206" t="s">
        <v>69</v>
      </c>
      <c r="B11" s="99">
        <v>33.909999999999997</v>
      </c>
      <c r="C11" s="99">
        <v>34.6</v>
      </c>
      <c r="D11" s="99">
        <v>48.2</v>
      </c>
      <c r="E11" s="99">
        <v>31.4</v>
      </c>
      <c r="F11" s="99">
        <v>48.6</v>
      </c>
      <c r="G11" s="99">
        <v>46.8</v>
      </c>
      <c r="H11" s="99">
        <v>48.5</v>
      </c>
      <c r="I11" s="99">
        <v>12.6</v>
      </c>
      <c r="J11" s="99">
        <v>54.099998474121094</v>
      </c>
      <c r="K11" s="99">
        <v>54.299999237060547</v>
      </c>
      <c r="L11" s="99">
        <v>55.099998474121094</v>
      </c>
      <c r="M11" s="99">
        <v>44.599998474121094</v>
      </c>
      <c r="N11" s="99">
        <v>22.600000381469727</v>
      </c>
      <c r="O11" s="99">
        <v>42.873001098632813</v>
      </c>
      <c r="P11" s="99">
        <v>34.5</v>
      </c>
      <c r="Q11" s="99">
        <v>16.163999557495117</v>
      </c>
      <c r="R11" s="99">
        <v>15.47700023651123</v>
      </c>
      <c r="S11" s="99">
        <v>15.47700023651123</v>
      </c>
      <c r="T11" s="99">
        <v>15.47700023651123</v>
      </c>
      <c r="U11" s="99">
        <v>15.47700023651123</v>
      </c>
      <c r="V11" s="99">
        <v>23.047000885009766</v>
      </c>
      <c r="W11" s="99">
        <v>24.315999984741211</v>
      </c>
      <c r="X11" s="99">
        <v>30.347000122070313</v>
      </c>
      <c r="Y11" s="99">
        <v>30.516000747680664</v>
      </c>
      <c r="Z11" s="99">
        <v>32.069999694824219</v>
      </c>
      <c r="AA11" s="99">
        <v>35.967998504638672</v>
      </c>
      <c r="AB11" s="99">
        <v>29.690000534057617</v>
      </c>
      <c r="AC11" s="99">
        <v>29.937999725341797</v>
      </c>
      <c r="AD11" s="258">
        <v>22.992000579833984</v>
      </c>
      <c r="AE11" s="394">
        <v>16.260000000000002</v>
      </c>
      <c r="AF11" s="394">
        <v>13.752000000000001</v>
      </c>
      <c r="AG11"/>
      <c r="AH11"/>
      <c r="AI11"/>
      <c r="AJ11"/>
      <c r="AK11"/>
      <c r="AL11"/>
      <c r="AM11"/>
      <c r="AN11"/>
      <c r="AO11"/>
      <c r="AP11"/>
      <c r="AQ11"/>
      <c r="AR11"/>
    </row>
    <row r="12" spans="1:44" ht="15" customHeight="1">
      <c r="A12" s="207" t="s">
        <v>391</v>
      </c>
      <c r="B12" s="99">
        <v>53.1</v>
      </c>
      <c r="C12" s="99">
        <v>39</v>
      </c>
      <c r="D12" s="99">
        <v>42.3</v>
      </c>
      <c r="E12" s="99">
        <v>52.5</v>
      </c>
      <c r="F12" s="99">
        <v>56.1</v>
      </c>
      <c r="G12" s="99">
        <v>51.6</v>
      </c>
      <c r="H12" s="99">
        <v>46.3</v>
      </c>
      <c r="I12" s="99">
        <v>40.9</v>
      </c>
      <c r="J12" s="99">
        <v>24.302</v>
      </c>
      <c r="K12" s="99">
        <v>48.196000000000005</v>
      </c>
      <c r="L12" s="99">
        <v>69.346000000000004</v>
      </c>
      <c r="M12" s="99">
        <v>67.278999999999996</v>
      </c>
      <c r="N12" s="99">
        <v>71.611999999999995</v>
      </c>
      <c r="O12" s="99">
        <v>75.033000000000001</v>
      </c>
      <c r="P12" s="99">
        <v>69.36099999999999</v>
      </c>
      <c r="Q12" s="99">
        <v>74.090999999999994</v>
      </c>
      <c r="R12" s="99">
        <v>70.828999999999994</v>
      </c>
      <c r="S12" s="99">
        <v>85.284000000000006</v>
      </c>
      <c r="T12" s="99">
        <v>79.840999999999994</v>
      </c>
      <c r="U12" s="99">
        <v>78.081999999999994</v>
      </c>
      <c r="V12" s="99">
        <v>93.72</v>
      </c>
      <c r="W12" s="99">
        <v>108.71599999999999</v>
      </c>
      <c r="X12" s="99">
        <v>105.07499999999999</v>
      </c>
      <c r="Y12" s="99">
        <v>106.938</v>
      </c>
      <c r="Z12" s="99">
        <v>125.926</v>
      </c>
      <c r="AA12" s="99">
        <v>131.65900000000002</v>
      </c>
      <c r="AB12" s="99">
        <v>122.699</v>
      </c>
      <c r="AC12" s="99">
        <v>116.4434292</v>
      </c>
      <c r="AD12" s="258">
        <v>104.87299999999999</v>
      </c>
      <c r="AE12" s="394">
        <v>98.507999999999996</v>
      </c>
      <c r="AF12" s="394">
        <v>89.606000000000009</v>
      </c>
      <c r="AG12"/>
      <c r="AH12"/>
      <c r="AI12"/>
      <c r="AJ12"/>
      <c r="AK12"/>
      <c r="AL12"/>
      <c r="AM12"/>
      <c r="AN12"/>
      <c r="AO12"/>
      <c r="AP12"/>
      <c r="AQ12"/>
      <c r="AR12"/>
    </row>
    <row r="13" spans="1:44" ht="15" customHeight="1">
      <c r="A13" s="206" t="s">
        <v>44</v>
      </c>
      <c r="B13" s="99">
        <v>58.9</v>
      </c>
      <c r="C13" s="99">
        <v>54</v>
      </c>
      <c r="D13" s="99">
        <v>37.799999999999997</v>
      </c>
      <c r="E13" s="99">
        <v>42.9</v>
      </c>
      <c r="F13" s="99">
        <v>93</v>
      </c>
      <c r="G13" s="99">
        <v>85</v>
      </c>
      <c r="H13" s="99">
        <v>66.7</v>
      </c>
      <c r="I13" s="99">
        <v>71.7</v>
      </c>
      <c r="J13" s="99">
        <v>35.863999999999997</v>
      </c>
      <c r="K13" s="99">
        <v>89.465999999999994</v>
      </c>
      <c r="L13" s="99">
        <v>180.55200000000002</v>
      </c>
      <c r="M13" s="99">
        <v>143.77100000000002</v>
      </c>
      <c r="N13" s="99">
        <v>165.51900000000001</v>
      </c>
      <c r="O13" s="99">
        <v>189.35500000000002</v>
      </c>
      <c r="P13" s="99">
        <v>197.30700000000002</v>
      </c>
      <c r="Q13" s="99">
        <v>214.01900000000001</v>
      </c>
      <c r="R13" s="99">
        <v>480.31900000000002</v>
      </c>
      <c r="S13" s="99">
        <v>587.41599999999994</v>
      </c>
      <c r="T13" s="99">
        <v>745.23800000000006</v>
      </c>
      <c r="U13" s="99">
        <v>633.72499999999991</v>
      </c>
      <c r="V13" s="99">
        <v>724.29600000000005</v>
      </c>
      <c r="W13" s="99">
        <v>493.28100000000001</v>
      </c>
      <c r="X13" s="99">
        <v>417.45699999999999</v>
      </c>
      <c r="Y13" s="99">
        <v>341.70400000000001</v>
      </c>
      <c r="Z13" s="99">
        <v>309.47800000000001</v>
      </c>
      <c r="AA13" s="99">
        <v>301.80799999999999</v>
      </c>
      <c r="AB13" s="99">
        <v>371.37599999999998</v>
      </c>
      <c r="AC13" s="99">
        <v>337.35823687999999</v>
      </c>
      <c r="AD13" s="258">
        <v>362.286</v>
      </c>
      <c r="AE13" s="394">
        <v>322.02999999999997</v>
      </c>
      <c r="AF13" s="394">
        <v>359.71</v>
      </c>
      <c r="AG13"/>
      <c r="AH13"/>
      <c r="AI13"/>
      <c r="AJ13"/>
      <c r="AK13"/>
      <c r="AL13"/>
      <c r="AM13"/>
      <c r="AN13"/>
      <c r="AO13"/>
      <c r="AP13"/>
      <c r="AQ13"/>
      <c r="AR13"/>
    </row>
    <row r="14" spans="1:44" ht="15" customHeight="1">
      <c r="A14" s="206" t="s">
        <v>63</v>
      </c>
      <c r="B14" s="99">
        <v>35.700000000000003</v>
      </c>
      <c r="C14" s="99">
        <v>41.4</v>
      </c>
      <c r="D14" s="99">
        <v>51.4</v>
      </c>
      <c r="E14" s="99">
        <v>54.8</v>
      </c>
      <c r="F14" s="99">
        <v>64.099999999999994</v>
      </c>
      <c r="G14" s="99">
        <v>67.400000000000006</v>
      </c>
      <c r="H14" s="99">
        <v>76.599999999999994</v>
      </c>
      <c r="I14" s="99">
        <v>70.7</v>
      </c>
      <c r="J14" s="99">
        <v>61.043999999999997</v>
      </c>
      <c r="K14" s="99">
        <v>108.429</v>
      </c>
      <c r="L14" s="99">
        <v>136.46600000000001</v>
      </c>
      <c r="M14" s="99">
        <v>149.18299999999999</v>
      </c>
      <c r="N14" s="99">
        <v>185.64400000000001</v>
      </c>
      <c r="O14" s="99">
        <v>213.36799999999999</v>
      </c>
      <c r="P14" s="99">
        <v>188.12299999999999</v>
      </c>
      <c r="Q14" s="99">
        <v>212.839</v>
      </c>
      <c r="R14" s="99">
        <v>190.05099999999999</v>
      </c>
      <c r="S14" s="99">
        <v>195.33699999999999</v>
      </c>
      <c r="T14" s="99">
        <v>184.38499999999999</v>
      </c>
      <c r="U14" s="99">
        <v>165.06</v>
      </c>
      <c r="V14" s="99">
        <v>207.50899999999999</v>
      </c>
      <c r="W14" s="99">
        <v>224.011</v>
      </c>
      <c r="X14" s="99">
        <v>247.00200000000001</v>
      </c>
      <c r="Y14" s="99">
        <v>249.929</v>
      </c>
      <c r="Z14" s="99">
        <v>284.673</v>
      </c>
      <c r="AA14" s="99">
        <v>309.35899999999998</v>
      </c>
      <c r="AB14" s="99">
        <v>327.52800000000002</v>
      </c>
      <c r="AC14" s="99">
        <v>344.24858675999997</v>
      </c>
      <c r="AD14" s="258">
        <v>350.37299999999999</v>
      </c>
      <c r="AE14" s="394">
        <v>348.20299999999997</v>
      </c>
      <c r="AF14" s="363" t="s">
        <v>594</v>
      </c>
      <c r="AG14"/>
      <c r="AH14"/>
      <c r="AI14"/>
      <c r="AJ14"/>
      <c r="AK14"/>
      <c r="AL14"/>
      <c r="AM14"/>
      <c r="AN14"/>
      <c r="AO14"/>
      <c r="AP14"/>
      <c r="AQ14"/>
      <c r="AR14"/>
    </row>
    <row r="15" spans="1:44" ht="15" customHeight="1">
      <c r="A15" s="206" t="s">
        <v>64</v>
      </c>
      <c r="B15" s="99">
        <v>16.600000000000001</v>
      </c>
      <c r="C15" s="99">
        <v>16.5</v>
      </c>
      <c r="D15" s="99">
        <v>21.4</v>
      </c>
      <c r="E15" s="99">
        <v>25.4</v>
      </c>
      <c r="F15" s="99">
        <v>29.7</v>
      </c>
      <c r="G15" s="99">
        <v>28.6</v>
      </c>
      <c r="H15" s="99">
        <v>27.9</v>
      </c>
      <c r="I15" s="99">
        <v>20.9</v>
      </c>
      <c r="J15" s="99">
        <v>27.835999999999999</v>
      </c>
      <c r="K15" s="99">
        <v>32.460999999999999</v>
      </c>
      <c r="L15" s="99">
        <v>32.564999999999998</v>
      </c>
      <c r="M15" s="99">
        <v>35.177999999999997</v>
      </c>
      <c r="N15" s="99">
        <v>43.142000000000003</v>
      </c>
      <c r="O15" s="99">
        <v>43.131999999999998</v>
      </c>
      <c r="P15" s="99">
        <v>45.648000000000003</v>
      </c>
      <c r="Q15" s="99">
        <v>51.884</v>
      </c>
      <c r="R15" s="99">
        <v>46.567999999999998</v>
      </c>
      <c r="S15" s="99">
        <v>47.845999999999997</v>
      </c>
      <c r="T15" s="99">
        <v>44.481000000000002</v>
      </c>
      <c r="U15" s="99">
        <v>39.183999999999997</v>
      </c>
      <c r="V15" s="99">
        <v>45.597999999999999</v>
      </c>
      <c r="W15" s="99">
        <v>52.881999999999998</v>
      </c>
      <c r="X15" s="99">
        <v>51.439</v>
      </c>
      <c r="Y15" s="99">
        <v>46.539000000000001</v>
      </c>
      <c r="Z15" s="99">
        <v>50.359000000000002</v>
      </c>
      <c r="AA15" s="99">
        <v>47.213999999999999</v>
      </c>
      <c r="AB15" s="99">
        <v>46.264000000000003</v>
      </c>
      <c r="AC15" s="99">
        <v>50.307630119999999</v>
      </c>
      <c r="AD15" s="258">
        <v>53.671999999999997</v>
      </c>
      <c r="AE15" s="394">
        <v>57.466999999999999</v>
      </c>
      <c r="AF15" s="394">
        <v>55.851999999999997</v>
      </c>
      <c r="AG15"/>
      <c r="AH15"/>
      <c r="AI15"/>
      <c r="AJ15"/>
      <c r="AK15"/>
      <c r="AL15"/>
      <c r="AM15"/>
      <c r="AN15"/>
      <c r="AO15"/>
      <c r="AP15"/>
      <c r="AQ15"/>
      <c r="AR15"/>
    </row>
    <row r="16" spans="1:44" ht="15" customHeight="1">
      <c r="A16" s="206" t="s">
        <v>40</v>
      </c>
      <c r="B16" s="99">
        <v>24.7</v>
      </c>
      <c r="C16" s="99">
        <v>30.2</v>
      </c>
      <c r="D16" s="99">
        <v>32.9</v>
      </c>
      <c r="E16" s="99">
        <v>42.5</v>
      </c>
      <c r="F16" s="99">
        <v>45.2</v>
      </c>
      <c r="G16" s="99">
        <v>36.700000000000003</v>
      </c>
      <c r="H16" s="99">
        <v>36</v>
      </c>
      <c r="I16" s="99">
        <v>34.6</v>
      </c>
      <c r="J16" s="99">
        <v>49.963999999999999</v>
      </c>
      <c r="K16" s="99">
        <v>48.418999999999997</v>
      </c>
      <c r="L16" s="99">
        <v>61.482999999999997</v>
      </c>
      <c r="M16" s="99">
        <v>62.710999999999999</v>
      </c>
      <c r="N16" s="99">
        <v>82.066999999999993</v>
      </c>
      <c r="O16" s="99">
        <v>71.834999999999994</v>
      </c>
      <c r="P16" s="99">
        <v>70.795000000000002</v>
      </c>
      <c r="Q16" s="99">
        <v>84.855000000000004</v>
      </c>
      <c r="R16" s="99">
        <v>69.034000000000006</v>
      </c>
      <c r="S16" s="99">
        <v>67.075000000000003</v>
      </c>
      <c r="T16" s="99">
        <v>68.722999999999999</v>
      </c>
      <c r="U16" s="99">
        <v>70.027000000000001</v>
      </c>
      <c r="V16" s="99">
        <v>79.233999999999995</v>
      </c>
      <c r="W16" s="99">
        <v>81.275999999999996</v>
      </c>
      <c r="X16" s="99">
        <v>65.94</v>
      </c>
      <c r="Y16" s="99">
        <v>73.332999999999998</v>
      </c>
      <c r="Z16" s="99">
        <v>71.962999999999994</v>
      </c>
      <c r="AA16" s="99">
        <v>80.045000000000002</v>
      </c>
      <c r="AB16" s="99">
        <v>86.162000000000006</v>
      </c>
      <c r="AC16" s="99">
        <v>92.652565260000003</v>
      </c>
      <c r="AD16" s="258">
        <v>106.084</v>
      </c>
      <c r="AE16" s="394">
        <v>105.04900000000001</v>
      </c>
      <c r="AF16" s="394">
        <v>98.652000000000001</v>
      </c>
      <c r="AG16"/>
      <c r="AH16"/>
      <c r="AI16"/>
      <c r="AJ16"/>
      <c r="AK16"/>
      <c r="AL16"/>
      <c r="AM16"/>
      <c r="AN16"/>
      <c r="AO16"/>
      <c r="AP16"/>
      <c r="AQ16"/>
      <c r="AR16"/>
    </row>
    <row r="17" spans="1:44" ht="15" customHeight="1">
      <c r="A17" s="206" t="s">
        <v>70</v>
      </c>
      <c r="B17" s="99">
        <v>24.1</v>
      </c>
      <c r="C17" s="99">
        <v>24.2</v>
      </c>
      <c r="D17" s="99">
        <v>22.1</v>
      </c>
      <c r="E17" s="99">
        <v>29.3</v>
      </c>
      <c r="F17" s="99">
        <v>23.9</v>
      </c>
      <c r="G17" s="99">
        <v>20.6</v>
      </c>
      <c r="H17" s="99">
        <v>19.2</v>
      </c>
      <c r="I17" s="99">
        <v>22.2</v>
      </c>
      <c r="J17" s="99">
        <v>35.097999999999999</v>
      </c>
      <c r="K17" s="99">
        <v>29.581</v>
      </c>
      <c r="L17" s="99">
        <v>49.650999999999996</v>
      </c>
      <c r="M17" s="99">
        <v>47.924999999999997</v>
      </c>
      <c r="N17" s="99">
        <v>57.816000000000003</v>
      </c>
      <c r="O17" s="99">
        <v>61.768999999999998</v>
      </c>
      <c r="P17" s="99">
        <v>54.863</v>
      </c>
      <c r="Q17" s="99">
        <v>70.515000000000001</v>
      </c>
      <c r="R17" s="99">
        <v>66.248000000000005</v>
      </c>
      <c r="S17" s="99">
        <v>82.865000000000009</v>
      </c>
      <c r="T17" s="99">
        <v>94.057000000000002</v>
      </c>
      <c r="U17" s="99">
        <v>66.775000000000006</v>
      </c>
      <c r="V17" s="99">
        <v>115.64699999999999</v>
      </c>
      <c r="W17" s="99">
        <v>83.561999999999998</v>
      </c>
      <c r="X17" s="99">
        <v>72.597999999999999</v>
      </c>
      <c r="Y17" s="99">
        <v>65.381</v>
      </c>
      <c r="Z17" s="99">
        <v>76.956999999999994</v>
      </c>
      <c r="AA17" s="99">
        <v>89.350999999999999</v>
      </c>
      <c r="AB17" s="99">
        <v>78.769000000000005</v>
      </c>
      <c r="AC17" s="99">
        <v>69.626337549999988</v>
      </c>
      <c r="AD17" s="258">
        <v>61.734999999999999</v>
      </c>
      <c r="AE17" s="394">
        <v>60.143999999999998</v>
      </c>
      <c r="AF17" s="394">
        <v>52.43</v>
      </c>
      <c r="AG17"/>
      <c r="AH17"/>
      <c r="AI17"/>
      <c r="AJ17"/>
      <c r="AK17"/>
      <c r="AL17"/>
      <c r="AM17"/>
      <c r="AN17"/>
      <c r="AO17"/>
      <c r="AP17"/>
      <c r="AQ17"/>
      <c r="AR17"/>
    </row>
    <row r="18" spans="1:44" ht="15" customHeight="1">
      <c r="A18" s="206" t="s">
        <v>65</v>
      </c>
      <c r="B18" s="99">
        <v>125.8</v>
      </c>
      <c r="C18" s="99">
        <v>168.1</v>
      </c>
      <c r="D18" s="99">
        <v>205</v>
      </c>
      <c r="E18" s="99">
        <v>217.5</v>
      </c>
      <c r="F18" s="99">
        <v>254</v>
      </c>
      <c r="G18" s="99">
        <v>247</v>
      </c>
      <c r="H18" s="99">
        <v>194.5</v>
      </c>
      <c r="I18" s="99">
        <v>252.5</v>
      </c>
      <c r="J18" s="99">
        <v>384.91500000000002</v>
      </c>
      <c r="K18" s="99">
        <v>307.04199999999997</v>
      </c>
      <c r="L18" s="99">
        <v>350.34399999999999</v>
      </c>
      <c r="M18" s="99">
        <v>402.97800000000001</v>
      </c>
      <c r="N18" s="99">
        <v>517.79200000000003</v>
      </c>
      <c r="O18" s="99">
        <v>682.14800000000002</v>
      </c>
      <c r="P18" s="99">
        <v>604.95799999999997</v>
      </c>
      <c r="Q18" s="99">
        <v>657.15</v>
      </c>
      <c r="R18" s="99">
        <v>724.55100000000004</v>
      </c>
      <c r="S18" s="99">
        <v>792.59199999999998</v>
      </c>
      <c r="T18" s="99">
        <v>935.05700000000002</v>
      </c>
      <c r="U18" s="99">
        <v>810.19600000000003</v>
      </c>
      <c r="V18" s="99">
        <v>1104.2139999999999</v>
      </c>
      <c r="W18" s="99">
        <v>1238.9749999999999</v>
      </c>
      <c r="X18" s="99">
        <v>1221.981</v>
      </c>
      <c r="Y18" s="99">
        <v>1349.0129999999999</v>
      </c>
      <c r="Z18" s="99">
        <v>1484.2180000000001</v>
      </c>
      <c r="AA18" s="99">
        <v>1523.48</v>
      </c>
      <c r="AB18" s="99">
        <v>1647.9570000000001</v>
      </c>
      <c r="AC18" s="99">
        <v>1743.7411728</v>
      </c>
      <c r="AD18" s="258">
        <v>1834.7360000000001</v>
      </c>
      <c r="AE18" s="394">
        <v>1933.0070000000001</v>
      </c>
      <c r="AF18" s="394">
        <v>2133.1410000000001</v>
      </c>
      <c r="AG18"/>
      <c r="AH18"/>
      <c r="AI18"/>
      <c r="AJ18"/>
      <c r="AK18"/>
      <c r="AL18"/>
      <c r="AM18"/>
      <c r="AN18"/>
      <c r="AO18"/>
      <c r="AP18"/>
      <c r="AQ18"/>
      <c r="AR18"/>
    </row>
    <row r="19" spans="1:44" ht="15" customHeight="1">
      <c r="A19" s="206" t="s">
        <v>71</v>
      </c>
      <c r="B19" s="99">
        <v>180.4</v>
      </c>
      <c r="C19" s="99">
        <v>205.2</v>
      </c>
      <c r="D19" s="99">
        <v>236.9</v>
      </c>
      <c r="E19" s="99">
        <v>234.7</v>
      </c>
      <c r="F19" s="99">
        <v>270.89999999999998</v>
      </c>
      <c r="G19" s="99">
        <v>242.6</v>
      </c>
      <c r="H19" s="99">
        <v>255</v>
      </c>
      <c r="I19" s="99">
        <v>296.2</v>
      </c>
      <c r="J19" s="99">
        <v>283.27999999999997</v>
      </c>
      <c r="K19" s="99">
        <v>288.72199999999998</v>
      </c>
      <c r="L19" s="99">
        <v>409.786</v>
      </c>
      <c r="M19" s="99">
        <v>374.762</v>
      </c>
      <c r="N19" s="99">
        <v>467.57900000000001</v>
      </c>
      <c r="O19" s="99">
        <v>469.55500000000001</v>
      </c>
      <c r="P19" s="99">
        <v>475.69600000000003</v>
      </c>
      <c r="Q19" s="99">
        <v>585.44399999999996</v>
      </c>
      <c r="R19" s="99">
        <v>564.38300000000004</v>
      </c>
      <c r="S19" s="99">
        <v>638.12300000000005</v>
      </c>
      <c r="T19" s="99">
        <v>667.65899999999999</v>
      </c>
      <c r="U19" s="99">
        <v>703.01400000000001</v>
      </c>
      <c r="V19" s="99">
        <v>804.63699999999994</v>
      </c>
      <c r="W19" s="99">
        <v>866.00599999999997</v>
      </c>
      <c r="X19" s="99">
        <v>968.71299999999997</v>
      </c>
      <c r="Y19" s="99">
        <v>1173.8869999999999</v>
      </c>
      <c r="Z19" s="99">
        <v>1336.306</v>
      </c>
      <c r="AA19" s="99">
        <v>1333.857</v>
      </c>
      <c r="AB19" s="99">
        <v>1550.114</v>
      </c>
      <c r="AC19" s="99">
        <v>1582.9884640999999</v>
      </c>
      <c r="AD19" s="258">
        <v>1651.95</v>
      </c>
      <c r="AE19" s="394">
        <v>1816.22</v>
      </c>
      <c r="AF19" s="394">
        <v>2109.4349999999999</v>
      </c>
      <c r="AG19"/>
      <c r="AH19"/>
      <c r="AI19"/>
      <c r="AJ19"/>
      <c r="AK19"/>
      <c r="AL19"/>
      <c r="AM19"/>
      <c r="AN19"/>
      <c r="AO19"/>
      <c r="AP19"/>
      <c r="AQ19"/>
      <c r="AR19"/>
    </row>
    <row r="20" spans="1:44" ht="15" customHeight="1">
      <c r="A20" s="162" t="s">
        <v>72</v>
      </c>
      <c r="B20" s="99">
        <f>262.1+B23</f>
        <v>392.3</v>
      </c>
      <c r="C20" s="99">
        <f>328.7+C23</f>
        <v>453.2</v>
      </c>
      <c r="D20" s="99">
        <f>373.2+D23</f>
        <v>492</v>
      </c>
      <c r="E20" s="99">
        <f>418+E23</f>
        <v>513.29999999999995</v>
      </c>
      <c r="F20" s="99">
        <f>461.3+F23</f>
        <v>566.20000000000005</v>
      </c>
      <c r="G20" s="99">
        <f>497.7+G23</f>
        <v>563.29999999999995</v>
      </c>
      <c r="H20" s="99">
        <f>599.4+H23</f>
        <v>654</v>
      </c>
      <c r="I20" s="99">
        <f>648.8+I23</f>
        <v>692.5</v>
      </c>
      <c r="J20" s="99">
        <v>669.46100000000001</v>
      </c>
      <c r="K20" s="99">
        <v>734.55600000000004</v>
      </c>
      <c r="L20" s="99">
        <v>1278.0719999999999</v>
      </c>
      <c r="M20" s="99">
        <v>1503.5640000000001</v>
      </c>
      <c r="N20" s="99">
        <v>1720.211</v>
      </c>
      <c r="O20" s="99">
        <v>1592.597</v>
      </c>
      <c r="P20" s="99">
        <v>1941.5730000000001</v>
      </c>
      <c r="Q20" s="99">
        <v>1723.787</v>
      </c>
      <c r="R20" s="99">
        <v>1478.6890000000001</v>
      </c>
      <c r="S20" s="99">
        <v>1705.808</v>
      </c>
      <c r="T20" s="99">
        <v>2445.09</v>
      </c>
      <c r="U20" s="99">
        <v>3381.4810000000002</v>
      </c>
      <c r="V20" s="99">
        <v>4451.2120000000004</v>
      </c>
      <c r="W20" s="99">
        <v>4475.643</v>
      </c>
      <c r="X20" s="99">
        <v>3012.9540000000002</v>
      </c>
      <c r="Y20" s="99">
        <v>3841.38</v>
      </c>
      <c r="Z20" s="99">
        <v>3793.0839999999998</v>
      </c>
      <c r="AA20" s="99">
        <v>3816.9169999999999</v>
      </c>
      <c r="AB20" s="99">
        <v>3967.1109999999999</v>
      </c>
      <c r="AC20" s="99">
        <v>4121.717877</v>
      </c>
      <c r="AD20" s="258">
        <v>4464.5050000000001</v>
      </c>
      <c r="AE20" s="363">
        <v>4893</v>
      </c>
      <c r="AF20" s="363" t="s">
        <v>595</v>
      </c>
      <c r="AG20"/>
      <c r="AH20"/>
      <c r="AI20"/>
      <c r="AJ20"/>
      <c r="AK20"/>
      <c r="AL20"/>
      <c r="AM20"/>
      <c r="AN20"/>
      <c r="AO20"/>
      <c r="AP20"/>
      <c r="AQ20"/>
      <c r="AR20"/>
    </row>
    <row r="21" spans="1:44" ht="15" customHeight="1">
      <c r="A21" s="208" t="s">
        <v>505</v>
      </c>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258"/>
      <c r="AE21" s="363"/>
      <c r="AF21" s="360"/>
      <c r="AG21"/>
      <c r="AH21"/>
      <c r="AI21"/>
      <c r="AJ21"/>
      <c r="AK21"/>
      <c r="AL21"/>
      <c r="AM21"/>
      <c r="AN21"/>
      <c r="AO21"/>
      <c r="AP21"/>
      <c r="AQ21"/>
      <c r="AR21"/>
    </row>
    <row r="22" spans="1:44" ht="15" customHeight="1">
      <c r="A22" s="162" t="s">
        <v>498</v>
      </c>
      <c r="B22" s="99" t="s">
        <v>500</v>
      </c>
      <c r="C22" s="99" t="s">
        <v>500</v>
      </c>
      <c r="D22" s="99" t="s">
        <v>500</v>
      </c>
      <c r="E22" s="99" t="s">
        <v>500</v>
      </c>
      <c r="F22" s="99" t="s">
        <v>500</v>
      </c>
      <c r="G22" s="99">
        <v>70.055999999999997</v>
      </c>
      <c r="H22" s="99">
        <v>91.998000000000005</v>
      </c>
      <c r="I22" s="99">
        <v>123.499</v>
      </c>
      <c r="J22" s="99">
        <v>194.809</v>
      </c>
      <c r="K22" s="99">
        <v>264.91800000000001</v>
      </c>
      <c r="L22" s="99">
        <v>421.38</v>
      </c>
      <c r="M22" s="99">
        <v>558.16099999999994</v>
      </c>
      <c r="N22" s="99">
        <v>651.23599999999999</v>
      </c>
      <c r="O22" s="99">
        <v>722.82299999999998</v>
      </c>
      <c r="P22" s="99">
        <v>791.08424000000002</v>
      </c>
      <c r="Q22" s="99">
        <v>879.39014399999996</v>
      </c>
      <c r="R22" s="99">
        <v>927.7725549999999</v>
      </c>
      <c r="S22" s="99">
        <v>1020.5554938</v>
      </c>
      <c r="T22" s="99">
        <v>1113.9960000000001</v>
      </c>
      <c r="U22" s="99">
        <v>1255.6559999999999</v>
      </c>
      <c r="V22" s="99">
        <v>1596.5409999999999</v>
      </c>
      <c r="W22" s="99">
        <v>1663.6105811999998</v>
      </c>
      <c r="X22" s="99">
        <v>1827.7526244999999</v>
      </c>
      <c r="Y22" s="99">
        <v>1902.6384326</v>
      </c>
      <c r="Z22" s="99">
        <v>1988.5986409999998</v>
      </c>
      <c r="AA22" s="99">
        <v>2097.5478152000001</v>
      </c>
      <c r="AB22" s="99">
        <v>2274.7130801999997</v>
      </c>
      <c r="AC22" s="99">
        <v>2469.5369999999998</v>
      </c>
      <c r="AD22" s="258">
        <v>2564.6509999999998</v>
      </c>
      <c r="AE22" s="394">
        <v>2929.087</v>
      </c>
      <c r="AF22" s="359">
        <v>3109.7739999999999</v>
      </c>
      <c r="AG22"/>
      <c r="AH22"/>
      <c r="AI22"/>
      <c r="AJ22"/>
      <c r="AK22"/>
      <c r="AL22"/>
      <c r="AM22"/>
      <c r="AN22"/>
      <c r="AO22"/>
      <c r="AP22"/>
      <c r="AQ22"/>
      <c r="AR22"/>
    </row>
    <row r="23" spans="1:44" ht="15" customHeight="1">
      <c r="A23" s="162" t="s">
        <v>499</v>
      </c>
      <c r="B23" s="82">
        <v>130.19999999999999</v>
      </c>
      <c r="C23" s="82">
        <v>124.5</v>
      </c>
      <c r="D23" s="82">
        <v>118.8</v>
      </c>
      <c r="E23" s="82">
        <v>95.3</v>
      </c>
      <c r="F23" s="99">
        <v>104.9</v>
      </c>
      <c r="G23" s="99">
        <v>65.599999999999994</v>
      </c>
      <c r="H23" s="99">
        <v>54.6</v>
      </c>
      <c r="I23" s="99">
        <v>43.7</v>
      </c>
      <c r="J23" s="99">
        <v>43.400001525878906</v>
      </c>
      <c r="K23" s="99">
        <v>6.5</v>
      </c>
      <c r="L23" s="99">
        <v>86.599998474121094</v>
      </c>
      <c r="M23" s="99">
        <v>124.69999694824219</v>
      </c>
      <c r="N23" s="99">
        <v>0</v>
      </c>
      <c r="O23" s="99">
        <v>0</v>
      </c>
      <c r="P23" s="99">
        <v>647</v>
      </c>
      <c r="Q23" s="99">
        <v>144.44599914550781</v>
      </c>
      <c r="R23" s="99">
        <v>309.21600341796875</v>
      </c>
      <c r="S23" s="82">
        <v>309.21600341796875</v>
      </c>
      <c r="T23" s="99">
        <v>309.21600341796875</v>
      </c>
      <c r="U23" s="99">
        <v>309.21600341796875</v>
      </c>
      <c r="V23" s="99">
        <v>140.31500244140625</v>
      </c>
      <c r="W23" s="99">
        <v>216</v>
      </c>
      <c r="X23" s="99">
        <v>204.55799865722656</v>
      </c>
      <c r="Y23" s="99">
        <v>203.7030029296875</v>
      </c>
      <c r="Z23" s="99">
        <v>192.11700439453125</v>
      </c>
      <c r="AA23" s="99">
        <v>166.87800598144531</v>
      </c>
      <c r="AB23" s="99">
        <v>172.31900024414062</v>
      </c>
      <c r="AC23" s="99">
        <v>176.24299621582031</v>
      </c>
      <c r="AD23" s="82">
        <v>196.5</v>
      </c>
      <c r="AE23" s="363">
        <v>211.7</v>
      </c>
      <c r="AF23" s="359">
        <v>239.89500000000001</v>
      </c>
      <c r="AG23"/>
      <c r="AH23"/>
      <c r="AI23" s="353"/>
      <c r="AJ23"/>
      <c r="AK23"/>
      <c r="AL23"/>
      <c r="AM23"/>
      <c r="AN23"/>
      <c r="AO23"/>
      <c r="AP23"/>
      <c r="AQ23"/>
      <c r="AR23"/>
    </row>
    <row r="24" spans="1:44" ht="15" customHeight="1">
      <c r="A24" s="206" t="s">
        <v>501</v>
      </c>
      <c r="B24" s="99">
        <v>457.8</v>
      </c>
      <c r="C24" s="99">
        <v>475.4</v>
      </c>
      <c r="D24" s="99">
        <v>809.6</v>
      </c>
      <c r="E24" s="99">
        <v>1010.5</v>
      </c>
      <c r="F24" s="99">
        <v>1108.3</v>
      </c>
      <c r="G24" s="99">
        <v>1074.9000000000001</v>
      </c>
      <c r="H24" s="99">
        <v>1121.7</v>
      </c>
      <c r="I24" s="99">
        <v>920.7</v>
      </c>
      <c r="J24" s="99">
        <v>775.6</v>
      </c>
      <c r="K24" s="99">
        <v>745.73199999999997</v>
      </c>
      <c r="L24" s="99">
        <v>773.99400000000003</v>
      </c>
      <c r="M24" s="99">
        <v>759.8</v>
      </c>
      <c r="N24" s="99">
        <v>720.91</v>
      </c>
      <c r="O24" s="99">
        <v>591.44000000000005</v>
      </c>
      <c r="P24" s="99">
        <v>650.02499999999998</v>
      </c>
      <c r="Q24" s="99">
        <v>715.76499999999999</v>
      </c>
      <c r="R24" s="99">
        <v>536.69399999999996</v>
      </c>
      <c r="S24" s="99">
        <v>1488.029</v>
      </c>
      <c r="T24" s="99">
        <v>3210.4119999999998</v>
      </c>
      <c r="U24" s="99">
        <v>3645.288</v>
      </c>
      <c r="V24" s="99">
        <v>4315.7049999999999</v>
      </c>
      <c r="W24" s="99">
        <v>5141.8750840000002</v>
      </c>
      <c r="X24" s="99">
        <v>6608.9071359999998</v>
      </c>
      <c r="Y24" s="99">
        <v>7145.9845960000002</v>
      </c>
      <c r="Z24" s="99">
        <v>7926.9618280000004</v>
      </c>
      <c r="AA24" s="99">
        <v>9090.3758119999984</v>
      </c>
      <c r="AB24" s="99">
        <v>9963.8855449999992</v>
      </c>
      <c r="AC24" s="99">
        <v>11039.212</v>
      </c>
      <c r="AD24" s="258">
        <v>11958.88</v>
      </c>
      <c r="AE24" s="359">
        <v>12513.347</v>
      </c>
      <c r="AF24" s="359">
        <v>13412.574000000001</v>
      </c>
      <c r="AG24"/>
      <c r="AH24"/>
      <c r="AI24" s="353"/>
      <c r="AJ24"/>
      <c r="AK24"/>
      <c r="AL24"/>
      <c r="AM24"/>
      <c r="AN24"/>
      <c r="AO24"/>
      <c r="AP24"/>
      <c r="AQ24"/>
      <c r="AR24"/>
    </row>
    <row r="25" spans="1:44" s="202" customFormat="1" ht="21" customHeight="1">
      <c r="A25" s="209" t="s">
        <v>37</v>
      </c>
      <c r="B25" s="194">
        <v>1999.1</v>
      </c>
      <c r="C25" s="194">
        <v>2084.6</v>
      </c>
      <c r="D25" s="194">
        <v>2564.6999999999998</v>
      </c>
      <c r="E25" s="194">
        <v>2814.5</v>
      </c>
      <c r="F25" s="194">
        <v>3151.2</v>
      </c>
      <c r="G25" s="194">
        <v>3060.6</v>
      </c>
      <c r="H25" s="194">
        <v>3157</v>
      </c>
      <c r="I25" s="194">
        <v>3003.1</v>
      </c>
      <c r="J25" s="194">
        <v>2979.9</v>
      </c>
      <c r="K25" s="194">
        <v>3125.9</v>
      </c>
      <c r="L25" s="194">
        <v>4548.3</v>
      </c>
      <c r="M25" s="194">
        <v>5124.6000000000004</v>
      </c>
      <c r="N25" s="194">
        <v>6014</v>
      </c>
      <c r="O25" s="194">
        <v>6040.1</v>
      </c>
      <c r="P25" s="203">
        <v>6321.6</v>
      </c>
      <c r="Q25" s="203">
        <v>6316.7</v>
      </c>
      <c r="R25" s="203">
        <v>6537.1</v>
      </c>
      <c r="S25" s="203">
        <v>8330.2999999999993</v>
      </c>
      <c r="T25" s="203">
        <v>11796.3</v>
      </c>
      <c r="U25" s="203">
        <v>13733.7</v>
      </c>
      <c r="V25" s="203">
        <v>16555.599999999999</v>
      </c>
      <c r="W25" s="203">
        <v>18089.2</v>
      </c>
      <c r="X25" s="203">
        <v>18019.2</v>
      </c>
      <c r="Y25" s="203">
        <v>19083</v>
      </c>
      <c r="Z25" s="203">
        <v>20079.8</v>
      </c>
      <c r="AA25" s="203">
        <v>21484.2</v>
      </c>
      <c r="AB25" s="194">
        <v>23410.9</v>
      </c>
      <c r="AC25" s="194">
        <v>25452.3</v>
      </c>
      <c r="AD25" s="194">
        <v>27503.8</v>
      </c>
      <c r="AE25" s="203">
        <v>29001.592000000001</v>
      </c>
      <c r="AF25" s="203">
        <v>30731.120999999999</v>
      </c>
      <c r="AG25"/>
      <c r="AH25"/>
      <c r="AI25"/>
      <c r="AJ25"/>
      <c r="AK25"/>
      <c r="AL25"/>
      <c r="AM25"/>
      <c r="AN25"/>
      <c r="AO25"/>
      <c r="AP25"/>
      <c r="AQ25"/>
      <c r="AR25"/>
    </row>
    <row r="26" spans="1:44" s="202" customFormat="1" ht="18.75" customHeight="1">
      <c r="A26" s="300" t="s">
        <v>352</v>
      </c>
      <c r="B26" s="201"/>
      <c r="S26" s="204"/>
      <c r="T26" s="204"/>
      <c r="U26" s="204"/>
      <c r="V26" s="204"/>
      <c r="W26" s="204"/>
      <c r="X26" s="204"/>
      <c r="Y26" s="204"/>
      <c r="Z26" s="204"/>
      <c r="AB26" s="204"/>
      <c r="AC26" s="204"/>
      <c r="AD26" s="204"/>
      <c r="AE26"/>
      <c r="AF26"/>
      <c r="AG26"/>
      <c r="AH26"/>
      <c r="AI26"/>
      <c r="AJ26"/>
      <c r="AK26"/>
      <c r="AL26"/>
      <c r="AM26"/>
      <c r="AN26"/>
      <c r="AO26"/>
      <c r="AP26"/>
      <c r="AQ26"/>
      <c r="AR26"/>
    </row>
    <row r="27" spans="1:44" ht="16.5" customHeight="1">
      <c r="A27" s="301" t="s">
        <v>587</v>
      </c>
      <c r="S27" s="2"/>
      <c r="T27" s="2"/>
      <c r="U27" s="2"/>
      <c r="V27" s="2"/>
      <c r="W27" s="2"/>
      <c r="X27" s="2"/>
      <c r="Y27" s="2"/>
      <c r="Z27" s="2"/>
      <c r="AA27" s="2"/>
      <c r="AB27" s="2"/>
      <c r="AC27" s="2"/>
      <c r="AD27" s="259"/>
      <c r="AE27"/>
      <c r="AF27"/>
      <c r="AL27" s="310"/>
    </row>
    <row r="28" spans="1:44">
      <c r="A28" s="301" t="s">
        <v>586</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257"/>
      <c r="AE28" s="281"/>
      <c r="AF28" s="281"/>
    </row>
    <row r="29" spans="1:44">
      <c r="A29" s="301" t="s">
        <v>585</v>
      </c>
      <c r="B29" s="4"/>
      <c r="C29" s="4"/>
      <c r="D29" s="4"/>
      <c r="E29" s="4"/>
      <c r="F29" s="4"/>
      <c r="G29" s="4"/>
      <c r="H29" s="4"/>
      <c r="I29" s="4"/>
      <c r="J29" s="3"/>
      <c r="K29" s="3"/>
      <c r="L29" s="3"/>
      <c r="M29" s="3"/>
      <c r="N29" s="3"/>
      <c r="O29" s="3"/>
      <c r="P29" s="3"/>
      <c r="Q29" s="3"/>
      <c r="R29" s="3"/>
      <c r="S29" s="3"/>
      <c r="T29" s="3"/>
      <c r="U29" s="3"/>
      <c r="V29" s="3"/>
      <c r="W29" s="3"/>
      <c r="X29" s="3"/>
      <c r="Y29" s="3"/>
      <c r="Z29" s="3"/>
      <c r="AA29" s="3"/>
      <c r="AB29" s="3"/>
      <c r="AC29" s="3"/>
      <c r="AD29" s="3"/>
      <c r="AE29" s="281"/>
      <c r="AF29" s="281"/>
    </row>
    <row r="30" spans="1:44">
      <c r="A30" s="4"/>
      <c r="B30" s="4"/>
      <c r="C30" s="4"/>
      <c r="D30" s="4"/>
      <c r="H30" s="4"/>
      <c r="AE30" s="280"/>
    </row>
    <row r="31" spans="1:4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257"/>
      <c r="AE31" s="280"/>
    </row>
    <row r="32" spans="1:44">
      <c r="B32" s="4"/>
      <c r="C32" s="4"/>
      <c r="D32" s="4"/>
      <c r="E32" s="4"/>
      <c r="F32" s="4"/>
      <c r="G32" s="4"/>
      <c r="H32" s="4"/>
      <c r="I32" s="4"/>
      <c r="J32" s="4"/>
      <c r="K32" s="4"/>
      <c r="L32" s="4" t="s">
        <v>437</v>
      </c>
      <c r="M32" s="4"/>
      <c r="N32" s="4"/>
      <c r="O32" s="4"/>
      <c r="P32" s="4"/>
      <c r="Q32" s="4"/>
      <c r="R32" s="4"/>
      <c r="S32" s="4"/>
      <c r="T32" s="4"/>
      <c r="U32" s="4"/>
      <c r="V32" s="4"/>
      <c r="W32" s="4"/>
      <c r="X32" s="4"/>
      <c r="Y32" s="4"/>
      <c r="Z32" s="4"/>
      <c r="AA32" s="4"/>
      <c r="AB32" s="4"/>
      <c r="AC32" s="4"/>
      <c r="AD32" s="257"/>
      <c r="AE32" s="280"/>
    </row>
  </sheetData>
  <customSheetViews>
    <customSheetView guid="{BCE7549A-454A-4A8A-98C7-4BDEDB358CFF}"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1"/>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2"/>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3"/>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4"/>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5"/>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6"/>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7"/>
    </customSheetView>
    <customSheetView guid="{53F4D6EC-12E1-4DB1-BD94-F556067D5E0D}"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8"/>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1"/>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2"/>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4"/>
    </customSheetView>
    <customSheetView guid="{D3FE92BD-39BB-4D6C-950E-40B1D101AEA4}">
      <pane xSplit="1" ySplit="6" topLeftCell="M19" activePane="bottomRight" state="frozen"/>
      <selection pane="bottomRight" activeCell="V41" sqref="V41"/>
      <pageMargins left="0.47" right="0.24" top="0.75" bottom="0.75" header="0.3" footer="0.3"/>
      <pageSetup paperSize="5" scale="95" orientation="landscape" cellComments="atEnd" r:id="rId15"/>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6"/>
    </customSheetView>
  </customSheetViews>
  <mergeCells count="2">
    <mergeCell ref="A5:A6"/>
    <mergeCell ref="B5:AF5"/>
  </mergeCells>
  <pageMargins left="0.47" right="0.24" top="0.75" bottom="0.75" header="0.3" footer="0.3"/>
  <pageSetup paperSize="5" scale="95" orientation="landscape" cellComments="atEnd"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
  <sheetViews>
    <sheetView zoomScaleNormal="100" workbookViewId="0">
      <pane xSplit="1" ySplit="6" topLeftCell="B37" activePane="bottomRight" state="frozen"/>
      <selection pane="topRight" activeCell="B1" sqref="B1"/>
      <selection pane="bottomLeft" activeCell="A7" sqref="A7"/>
      <selection pane="bottomRight" activeCell="N47" sqref="N47"/>
    </sheetView>
  </sheetViews>
  <sheetFormatPr defaultColWidth="9.109375" defaultRowHeight="13.2"/>
  <cols>
    <col min="1" max="1" width="11.44140625" style="5" customWidth="1"/>
    <col min="2" max="14" width="10.33203125" style="5" customWidth="1"/>
    <col min="15" max="15" width="8.88671875" style="5" bestFit="1" customWidth="1"/>
    <col min="16" max="16384" width="9.109375" style="5"/>
  </cols>
  <sheetData>
    <row r="1" spans="1:16">
      <c r="A1" s="409" t="s">
        <v>314</v>
      </c>
      <c r="B1" s="409"/>
      <c r="C1" s="409"/>
      <c r="D1" s="409"/>
      <c r="E1" s="409"/>
      <c r="F1" s="409"/>
      <c r="G1" s="409"/>
      <c r="H1" s="409"/>
      <c r="I1" s="409"/>
      <c r="J1" s="409"/>
      <c r="K1" s="409"/>
      <c r="L1" s="409"/>
      <c r="M1" s="409"/>
      <c r="N1" s="409"/>
    </row>
    <row r="2" spans="1:16">
      <c r="A2" s="409" t="s">
        <v>81</v>
      </c>
      <c r="B2" s="409"/>
      <c r="C2" s="409"/>
      <c r="D2" s="409"/>
      <c r="E2" s="409"/>
      <c r="F2" s="409"/>
      <c r="G2" s="409"/>
      <c r="H2" s="409"/>
      <c r="I2" s="409"/>
      <c r="J2" s="409"/>
      <c r="K2" s="409"/>
      <c r="L2" s="409"/>
      <c r="M2" s="409"/>
      <c r="N2" s="409"/>
    </row>
    <row r="3" spans="1:16">
      <c r="A3" s="409" t="s">
        <v>512</v>
      </c>
      <c r="B3" s="409"/>
      <c r="C3" s="409"/>
      <c r="D3" s="409"/>
      <c r="E3" s="409"/>
      <c r="F3" s="409"/>
      <c r="G3" s="409"/>
      <c r="H3" s="409"/>
      <c r="I3" s="409"/>
      <c r="J3" s="409"/>
      <c r="K3" s="409"/>
      <c r="L3" s="409"/>
      <c r="M3" s="409"/>
      <c r="N3" s="409"/>
    </row>
    <row r="4" spans="1:16" ht="12" customHeight="1"/>
    <row r="5" spans="1:16" ht="25.5" customHeight="1">
      <c r="A5" s="416" t="s">
        <v>422</v>
      </c>
      <c r="B5" s="410" t="s">
        <v>532</v>
      </c>
      <c r="C5" s="410"/>
      <c r="D5" s="410"/>
      <c r="E5" s="416" t="s">
        <v>533</v>
      </c>
      <c r="F5" s="416"/>
      <c r="G5" s="416"/>
      <c r="H5" s="416" t="s">
        <v>534</v>
      </c>
      <c r="I5" s="416"/>
      <c r="J5" s="416"/>
      <c r="K5" s="416"/>
      <c r="L5" s="416"/>
      <c r="M5" s="416"/>
      <c r="N5" s="406" t="s">
        <v>78</v>
      </c>
    </row>
    <row r="6" spans="1:16" ht="43.5" customHeight="1">
      <c r="A6" s="416"/>
      <c r="B6" s="165" t="s">
        <v>486</v>
      </c>
      <c r="C6" s="165" t="s">
        <v>74</v>
      </c>
      <c r="D6" s="165" t="s">
        <v>2</v>
      </c>
      <c r="E6" s="165" t="s">
        <v>75</v>
      </c>
      <c r="F6" s="165" t="s">
        <v>73</v>
      </c>
      <c r="G6" s="165" t="s">
        <v>2</v>
      </c>
      <c r="H6" s="165" t="s">
        <v>76</v>
      </c>
      <c r="I6" s="165" t="s">
        <v>360</v>
      </c>
      <c r="J6" s="165" t="s">
        <v>361</v>
      </c>
      <c r="K6" s="165" t="s">
        <v>80</v>
      </c>
      <c r="L6" s="165" t="s">
        <v>77</v>
      </c>
      <c r="M6" s="165" t="s">
        <v>2</v>
      </c>
      <c r="N6" s="408"/>
    </row>
    <row r="7" spans="1:16">
      <c r="A7" s="17">
        <v>1955</v>
      </c>
      <c r="B7" s="46" t="s">
        <v>394</v>
      </c>
      <c r="C7" s="46" t="s">
        <v>394</v>
      </c>
      <c r="D7" s="83">
        <v>48.4</v>
      </c>
      <c r="E7" s="46" t="s">
        <v>394</v>
      </c>
      <c r="F7" s="46" t="s">
        <v>394</v>
      </c>
      <c r="G7" s="83">
        <v>46.8</v>
      </c>
      <c r="H7" s="46" t="s">
        <v>394</v>
      </c>
      <c r="I7" s="46" t="s">
        <v>394</v>
      </c>
      <c r="J7" s="46" t="s">
        <v>394</v>
      </c>
      <c r="K7" s="46" t="s">
        <v>394</v>
      </c>
      <c r="L7" s="46" t="s">
        <v>394</v>
      </c>
      <c r="M7" s="83">
        <v>16.3</v>
      </c>
      <c r="N7" s="83">
        <v>111.49999999999999</v>
      </c>
      <c r="O7" s="7"/>
      <c r="P7" s="7"/>
    </row>
    <row r="8" spans="1:16">
      <c r="A8" s="18">
        <v>1956</v>
      </c>
      <c r="B8" s="47" t="s">
        <v>394</v>
      </c>
      <c r="C8" s="47" t="s">
        <v>394</v>
      </c>
      <c r="D8" s="82">
        <v>50.8</v>
      </c>
      <c r="E8" s="47" t="s">
        <v>394</v>
      </c>
      <c r="F8" s="47" t="s">
        <v>394</v>
      </c>
      <c r="G8" s="82">
        <v>52.9</v>
      </c>
      <c r="H8" s="47" t="s">
        <v>394</v>
      </c>
      <c r="I8" s="47" t="s">
        <v>394</v>
      </c>
      <c r="J8" s="47" t="s">
        <v>394</v>
      </c>
      <c r="K8" s="47" t="s">
        <v>394</v>
      </c>
      <c r="L8" s="47" t="s">
        <v>394</v>
      </c>
      <c r="M8" s="82">
        <v>18.8</v>
      </c>
      <c r="N8" s="82">
        <v>122.5</v>
      </c>
      <c r="O8" s="7"/>
      <c r="P8" s="7"/>
    </row>
    <row r="9" spans="1:16">
      <c r="A9" s="18">
        <v>1957</v>
      </c>
      <c r="B9" s="47" t="s">
        <v>394</v>
      </c>
      <c r="C9" s="47" t="s">
        <v>394</v>
      </c>
      <c r="D9" s="82">
        <v>72.900000000000006</v>
      </c>
      <c r="E9" s="47" t="s">
        <v>394</v>
      </c>
      <c r="F9" s="47" t="s">
        <v>394</v>
      </c>
      <c r="G9" s="82">
        <v>54</v>
      </c>
      <c r="H9" s="47" t="s">
        <v>394</v>
      </c>
      <c r="I9" s="47" t="s">
        <v>394</v>
      </c>
      <c r="J9" s="47" t="s">
        <v>394</v>
      </c>
      <c r="K9" s="47" t="s">
        <v>394</v>
      </c>
      <c r="L9" s="47" t="s">
        <v>394</v>
      </c>
      <c r="M9" s="82">
        <v>37.1</v>
      </c>
      <c r="N9" s="82">
        <v>164</v>
      </c>
      <c r="O9" s="7"/>
      <c r="P9" s="7"/>
    </row>
    <row r="10" spans="1:16">
      <c r="A10" s="18">
        <v>1958</v>
      </c>
      <c r="B10" s="47" t="s">
        <v>394</v>
      </c>
      <c r="C10" s="47" t="s">
        <v>394</v>
      </c>
      <c r="D10" s="82">
        <v>77.099999999999994</v>
      </c>
      <c r="E10" s="47" t="s">
        <v>394</v>
      </c>
      <c r="F10" s="47" t="s">
        <v>394</v>
      </c>
      <c r="G10" s="82">
        <v>69.099999999999994</v>
      </c>
      <c r="H10" s="47" t="s">
        <v>394</v>
      </c>
      <c r="I10" s="47" t="s">
        <v>394</v>
      </c>
      <c r="J10" s="47" t="s">
        <v>394</v>
      </c>
      <c r="K10" s="47" t="s">
        <v>394</v>
      </c>
      <c r="L10" s="47" t="s">
        <v>394</v>
      </c>
      <c r="M10" s="82">
        <v>16.600000000000001</v>
      </c>
      <c r="N10" s="82">
        <v>162.79999999999998</v>
      </c>
      <c r="O10" s="7"/>
      <c r="P10" s="7"/>
    </row>
    <row r="11" spans="1:16">
      <c r="A11" s="18">
        <v>1959</v>
      </c>
      <c r="B11" s="47" t="s">
        <v>394</v>
      </c>
      <c r="C11" s="47" t="s">
        <v>394</v>
      </c>
      <c r="D11" s="82">
        <v>91.8</v>
      </c>
      <c r="E11" s="47" t="s">
        <v>394</v>
      </c>
      <c r="F11" s="47" t="s">
        <v>394</v>
      </c>
      <c r="G11" s="82">
        <v>79.7</v>
      </c>
      <c r="H11" s="47" t="s">
        <v>394</v>
      </c>
      <c r="I11" s="47" t="s">
        <v>394</v>
      </c>
      <c r="J11" s="47" t="s">
        <v>394</v>
      </c>
      <c r="K11" s="47" t="s">
        <v>394</v>
      </c>
      <c r="L11" s="47" t="s">
        <v>394</v>
      </c>
      <c r="M11" s="82">
        <v>19.7</v>
      </c>
      <c r="N11" s="82">
        <v>191.2</v>
      </c>
      <c r="O11" s="7"/>
      <c r="P11" s="7"/>
    </row>
    <row r="12" spans="1:16">
      <c r="A12" s="18">
        <v>1960</v>
      </c>
      <c r="B12" s="47" t="s">
        <v>394</v>
      </c>
      <c r="C12" s="47" t="s">
        <v>394</v>
      </c>
      <c r="D12" s="82">
        <v>83.1</v>
      </c>
      <c r="E12" s="47" t="s">
        <v>394</v>
      </c>
      <c r="F12" s="47" t="s">
        <v>394</v>
      </c>
      <c r="G12" s="82">
        <v>86.3</v>
      </c>
      <c r="H12" s="47" t="s">
        <v>394</v>
      </c>
      <c r="I12" s="47" t="s">
        <v>394</v>
      </c>
      <c r="J12" s="47" t="s">
        <v>394</v>
      </c>
      <c r="K12" s="47" t="s">
        <v>394</v>
      </c>
      <c r="L12" s="47" t="s">
        <v>394</v>
      </c>
      <c r="M12" s="82">
        <v>24.5</v>
      </c>
      <c r="N12" s="82">
        <v>193.89999999999998</v>
      </c>
      <c r="O12" s="7"/>
      <c r="P12" s="7"/>
    </row>
    <row r="13" spans="1:16">
      <c r="A13" s="18">
        <v>1961</v>
      </c>
      <c r="B13" s="47" t="s">
        <v>394</v>
      </c>
      <c r="C13" s="47" t="s">
        <v>394</v>
      </c>
      <c r="D13" s="82">
        <v>78.099999999999994</v>
      </c>
      <c r="E13" s="47" t="s">
        <v>394</v>
      </c>
      <c r="F13" s="47" t="s">
        <v>394</v>
      </c>
      <c r="G13" s="82">
        <v>94.7</v>
      </c>
      <c r="H13" s="47" t="s">
        <v>394</v>
      </c>
      <c r="I13" s="47" t="s">
        <v>394</v>
      </c>
      <c r="J13" s="47" t="s">
        <v>394</v>
      </c>
      <c r="K13" s="47" t="s">
        <v>394</v>
      </c>
      <c r="L13" s="47" t="s">
        <v>394</v>
      </c>
      <c r="M13" s="82">
        <v>17.100000000000001</v>
      </c>
      <c r="N13" s="82">
        <v>189.9</v>
      </c>
      <c r="O13" s="7"/>
      <c r="P13" s="7"/>
    </row>
    <row r="14" spans="1:16">
      <c r="A14" s="18">
        <v>1962</v>
      </c>
      <c r="B14" s="47" t="s">
        <v>394</v>
      </c>
      <c r="C14" s="47" t="s">
        <v>394</v>
      </c>
      <c r="D14" s="82">
        <v>81.3</v>
      </c>
      <c r="E14" s="47" t="s">
        <v>394</v>
      </c>
      <c r="F14" s="47" t="s">
        <v>394</v>
      </c>
      <c r="G14" s="82">
        <v>96.9</v>
      </c>
      <c r="H14" s="47" t="s">
        <v>394</v>
      </c>
      <c r="I14" s="47" t="s">
        <v>394</v>
      </c>
      <c r="J14" s="47" t="s">
        <v>394</v>
      </c>
      <c r="K14" s="47" t="s">
        <v>394</v>
      </c>
      <c r="L14" s="47" t="s">
        <v>394</v>
      </c>
      <c r="M14" s="82">
        <v>24.6</v>
      </c>
      <c r="N14" s="82">
        <v>202.79999999999998</v>
      </c>
      <c r="O14" s="7"/>
      <c r="P14" s="7"/>
    </row>
    <row r="15" spans="1:16">
      <c r="A15" s="18">
        <v>1963</v>
      </c>
      <c r="B15" s="47" t="s">
        <v>394</v>
      </c>
      <c r="C15" s="47" t="s">
        <v>394</v>
      </c>
      <c r="D15" s="82">
        <v>99.6</v>
      </c>
      <c r="E15" s="47" t="s">
        <v>394</v>
      </c>
      <c r="F15" s="47" t="s">
        <v>394</v>
      </c>
      <c r="G15" s="82">
        <v>107</v>
      </c>
      <c r="H15" s="47" t="s">
        <v>394</v>
      </c>
      <c r="I15" s="47" t="s">
        <v>394</v>
      </c>
      <c r="J15" s="47" t="s">
        <v>394</v>
      </c>
      <c r="K15" s="47" t="s">
        <v>394</v>
      </c>
      <c r="L15" s="47" t="s">
        <v>394</v>
      </c>
      <c r="M15" s="82">
        <v>33.9</v>
      </c>
      <c r="N15" s="82">
        <v>240.5</v>
      </c>
      <c r="O15" s="7"/>
      <c r="P15" s="7"/>
    </row>
    <row r="16" spans="1:16">
      <c r="A16" s="18">
        <v>1964</v>
      </c>
      <c r="B16" s="47" t="s">
        <v>394</v>
      </c>
      <c r="C16" s="47" t="s">
        <v>394</v>
      </c>
      <c r="D16" s="82">
        <v>93.6</v>
      </c>
      <c r="E16" s="47" t="s">
        <v>394</v>
      </c>
      <c r="F16" s="47" t="s">
        <v>394</v>
      </c>
      <c r="G16" s="82">
        <v>109.2</v>
      </c>
      <c r="H16" s="47" t="s">
        <v>394</v>
      </c>
      <c r="I16" s="47" t="s">
        <v>394</v>
      </c>
      <c r="J16" s="47" t="s">
        <v>394</v>
      </c>
      <c r="K16" s="47" t="s">
        <v>394</v>
      </c>
      <c r="L16" s="47" t="s">
        <v>394</v>
      </c>
      <c r="M16" s="82">
        <v>29.2</v>
      </c>
      <c r="N16" s="82">
        <v>232</v>
      </c>
      <c r="O16" s="7"/>
      <c r="P16" s="7"/>
    </row>
    <row r="17" spans="1:16">
      <c r="A17" s="18">
        <v>1965</v>
      </c>
      <c r="B17" s="47" t="s">
        <v>394</v>
      </c>
      <c r="C17" s="47" t="s">
        <v>394</v>
      </c>
      <c r="D17" s="82">
        <v>91</v>
      </c>
      <c r="E17" s="47" t="s">
        <v>394</v>
      </c>
      <c r="F17" s="47" t="s">
        <v>394</v>
      </c>
      <c r="G17" s="82">
        <v>113.4</v>
      </c>
      <c r="H17" s="47" t="s">
        <v>394</v>
      </c>
      <c r="I17" s="47" t="s">
        <v>394</v>
      </c>
      <c r="J17" s="47" t="s">
        <v>394</v>
      </c>
      <c r="K17" s="47" t="s">
        <v>394</v>
      </c>
      <c r="L17" s="47" t="s">
        <v>394</v>
      </c>
      <c r="M17" s="82">
        <v>36.5</v>
      </c>
      <c r="N17" s="82">
        <v>240.9</v>
      </c>
      <c r="O17" s="7"/>
      <c r="P17" s="7"/>
    </row>
    <row r="18" spans="1:16">
      <c r="A18" s="18">
        <v>1966</v>
      </c>
      <c r="B18" s="47" t="s">
        <v>394</v>
      </c>
      <c r="C18" s="47" t="s">
        <v>394</v>
      </c>
      <c r="D18" s="82">
        <v>87.3</v>
      </c>
      <c r="E18" s="47" t="s">
        <v>394</v>
      </c>
      <c r="F18" s="47" t="s">
        <v>394</v>
      </c>
      <c r="G18" s="82">
        <v>120.4</v>
      </c>
      <c r="H18" s="47" t="s">
        <v>394</v>
      </c>
      <c r="I18" s="47" t="s">
        <v>394</v>
      </c>
      <c r="J18" s="47" t="s">
        <v>394</v>
      </c>
      <c r="K18" s="47" t="s">
        <v>394</v>
      </c>
      <c r="L18" s="47" t="s">
        <v>394</v>
      </c>
      <c r="M18" s="82">
        <v>44.24</v>
      </c>
      <c r="N18" s="82">
        <v>251.9</v>
      </c>
      <c r="O18" s="7"/>
      <c r="P18" s="7"/>
    </row>
    <row r="19" spans="1:16">
      <c r="A19" s="18">
        <v>1967</v>
      </c>
      <c r="B19" s="47" t="s">
        <v>394</v>
      </c>
      <c r="C19" s="47" t="s">
        <v>394</v>
      </c>
      <c r="D19" s="82">
        <v>96.9</v>
      </c>
      <c r="E19" s="47" t="s">
        <v>394</v>
      </c>
      <c r="F19" s="47" t="s">
        <v>394</v>
      </c>
      <c r="G19" s="82">
        <v>134</v>
      </c>
      <c r="H19" s="47" t="s">
        <v>394</v>
      </c>
      <c r="I19" s="47" t="s">
        <v>394</v>
      </c>
      <c r="J19" s="47" t="s">
        <v>394</v>
      </c>
      <c r="K19" s="47" t="s">
        <v>394</v>
      </c>
      <c r="L19" s="47" t="s">
        <v>394</v>
      </c>
      <c r="M19" s="82">
        <v>56</v>
      </c>
      <c r="N19" s="82">
        <v>286.89999999999998</v>
      </c>
      <c r="O19" s="7"/>
      <c r="P19" s="7"/>
    </row>
    <row r="20" spans="1:16">
      <c r="A20" s="18">
        <v>1968</v>
      </c>
      <c r="B20" s="47" t="s">
        <v>394</v>
      </c>
      <c r="C20" s="47" t="s">
        <v>394</v>
      </c>
      <c r="D20" s="82">
        <v>90</v>
      </c>
      <c r="E20" s="47" t="s">
        <v>394</v>
      </c>
      <c r="F20" s="47" t="s">
        <v>394</v>
      </c>
      <c r="G20" s="82">
        <v>149.15</v>
      </c>
      <c r="H20" s="47" t="s">
        <v>394</v>
      </c>
      <c r="I20" s="47" t="s">
        <v>394</v>
      </c>
      <c r="J20" s="47" t="s">
        <v>394</v>
      </c>
      <c r="K20" s="47" t="s">
        <v>394</v>
      </c>
      <c r="L20" s="47" t="s">
        <v>394</v>
      </c>
      <c r="M20" s="82">
        <v>74.900000000000006</v>
      </c>
      <c r="N20" s="82">
        <v>314.10000000000002</v>
      </c>
      <c r="O20" s="7"/>
      <c r="P20" s="7"/>
    </row>
    <row r="21" spans="1:16">
      <c r="A21" s="18">
        <v>1969</v>
      </c>
      <c r="B21" s="47" t="s">
        <v>394</v>
      </c>
      <c r="C21" s="47" t="s">
        <v>394</v>
      </c>
      <c r="D21" s="82">
        <v>87.7</v>
      </c>
      <c r="E21" s="47" t="s">
        <v>394</v>
      </c>
      <c r="F21" s="47" t="s">
        <v>394</v>
      </c>
      <c r="G21" s="82">
        <v>171.4</v>
      </c>
      <c r="H21" s="47" t="s">
        <v>394</v>
      </c>
      <c r="I21" s="47" t="s">
        <v>394</v>
      </c>
      <c r="J21" s="47" t="s">
        <v>394</v>
      </c>
      <c r="K21" s="47" t="s">
        <v>394</v>
      </c>
      <c r="L21" s="47" t="s">
        <v>394</v>
      </c>
      <c r="M21" s="82">
        <v>106.1</v>
      </c>
      <c r="N21" s="82">
        <v>365.20000000000005</v>
      </c>
      <c r="O21" s="7"/>
      <c r="P21" s="7"/>
    </row>
    <row r="22" spans="1:16">
      <c r="A22" s="18">
        <v>1970</v>
      </c>
      <c r="B22" s="47" t="s">
        <v>394</v>
      </c>
      <c r="C22" s="47" t="s">
        <v>394</v>
      </c>
      <c r="D22" s="82">
        <v>98.7</v>
      </c>
      <c r="E22" s="47" t="s">
        <v>394</v>
      </c>
      <c r="F22" s="47" t="s">
        <v>394</v>
      </c>
      <c r="G22" s="82">
        <v>189.6</v>
      </c>
      <c r="H22" s="47" t="s">
        <v>394</v>
      </c>
      <c r="I22" s="47" t="s">
        <v>394</v>
      </c>
      <c r="J22" s="47" t="s">
        <v>394</v>
      </c>
      <c r="K22" s="47" t="s">
        <v>394</v>
      </c>
      <c r="L22" s="47" t="s">
        <v>394</v>
      </c>
      <c r="M22" s="82">
        <v>149.6</v>
      </c>
      <c r="N22" s="82">
        <v>437.9</v>
      </c>
      <c r="O22" s="7"/>
      <c r="P22" s="7"/>
    </row>
    <row r="23" spans="1:16">
      <c r="A23" s="18">
        <v>1971</v>
      </c>
      <c r="B23" s="47" t="s">
        <v>394</v>
      </c>
      <c r="C23" s="47" t="s">
        <v>394</v>
      </c>
      <c r="D23" s="82">
        <v>111</v>
      </c>
      <c r="E23" s="47" t="s">
        <v>394</v>
      </c>
      <c r="F23" s="47" t="s">
        <v>394</v>
      </c>
      <c r="G23" s="82">
        <v>236.5</v>
      </c>
      <c r="H23" s="47" t="s">
        <v>394</v>
      </c>
      <c r="I23" s="47" t="s">
        <v>394</v>
      </c>
      <c r="J23" s="47" t="s">
        <v>394</v>
      </c>
      <c r="K23" s="47" t="s">
        <v>394</v>
      </c>
      <c r="L23" s="47" t="s">
        <v>394</v>
      </c>
      <c r="M23" s="82">
        <v>195.5</v>
      </c>
      <c r="N23" s="82">
        <v>543</v>
      </c>
      <c r="O23" s="7"/>
      <c r="P23" s="7"/>
    </row>
    <row r="24" spans="1:16">
      <c r="A24" s="18">
        <v>1972</v>
      </c>
      <c r="B24" s="47" t="s">
        <v>394</v>
      </c>
      <c r="C24" s="47" t="s">
        <v>394</v>
      </c>
      <c r="D24" s="82">
        <v>129.9</v>
      </c>
      <c r="E24" s="47" t="s">
        <v>394</v>
      </c>
      <c r="F24" s="47" t="s">
        <v>394</v>
      </c>
      <c r="G24" s="82">
        <v>297.2</v>
      </c>
      <c r="H24" s="47" t="s">
        <v>394</v>
      </c>
      <c r="I24" s="47" t="s">
        <v>394</v>
      </c>
      <c r="J24" s="47" t="s">
        <v>394</v>
      </c>
      <c r="K24" s="47" t="s">
        <v>394</v>
      </c>
      <c r="L24" s="47" t="s">
        <v>394</v>
      </c>
      <c r="M24" s="82">
        <v>223.8</v>
      </c>
      <c r="N24" s="82">
        <v>650.90000000000009</v>
      </c>
      <c r="O24" s="7"/>
      <c r="P24" s="7"/>
    </row>
    <row r="25" spans="1:16">
      <c r="A25" s="18">
        <v>1973</v>
      </c>
      <c r="B25" s="47" t="s">
        <v>394</v>
      </c>
      <c r="C25" s="47" t="s">
        <v>394</v>
      </c>
      <c r="D25" s="82">
        <v>126.1</v>
      </c>
      <c r="E25" s="47" t="s">
        <v>394</v>
      </c>
      <c r="F25" s="47" t="s">
        <v>394</v>
      </c>
      <c r="G25" s="82">
        <v>286.60000000000002</v>
      </c>
      <c r="H25" s="47" t="s">
        <v>394</v>
      </c>
      <c r="I25" s="47" t="s">
        <v>394</v>
      </c>
      <c r="J25" s="47" t="s">
        <v>394</v>
      </c>
      <c r="K25" s="47" t="s">
        <v>394</v>
      </c>
      <c r="L25" s="47" t="s">
        <v>394</v>
      </c>
      <c r="M25" s="82">
        <v>331.2</v>
      </c>
      <c r="N25" s="82">
        <v>743.90000000000009</v>
      </c>
      <c r="O25" s="7"/>
      <c r="P25" s="7"/>
    </row>
    <row r="26" spans="1:16">
      <c r="A26" s="18">
        <v>1974</v>
      </c>
      <c r="B26" s="47" t="s">
        <v>394</v>
      </c>
      <c r="C26" s="47" t="s">
        <v>394</v>
      </c>
      <c r="D26" s="82">
        <v>177.3</v>
      </c>
      <c r="E26" s="47" t="s">
        <v>394</v>
      </c>
      <c r="F26" s="47" t="s">
        <v>394</v>
      </c>
      <c r="G26" s="82">
        <v>338.66199999999998</v>
      </c>
      <c r="H26" s="47" t="s">
        <v>394</v>
      </c>
      <c r="I26" s="47" t="s">
        <v>394</v>
      </c>
      <c r="J26" s="47" t="s">
        <v>394</v>
      </c>
      <c r="K26" s="47" t="s">
        <v>394</v>
      </c>
      <c r="L26" s="47" t="s">
        <v>394</v>
      </c>
      <c r="M26" s="82">
        <v>479.54399999999998</v>
      </c>
      <c r="N26" s="82">
        <v>995.5</v>
      </c>
      <c r="O26" s="7"/>
      <c r="P26" s="7"/>
    </row>
    <row r="27" spans="1:16">
      <c r="A27" s="18">
        <v>1975</v>
      </c>
      <c r="B27" s="47" t="s">
        <v>394</v>
      </c>
      <c r="C27" s="47" t="s">
        <v>394</v>
      </c>
      <c r="D27" s="82">
        <v>265.3</v>
      </c>
      <c r="E27" s="47" t="s">
        <v>394</v>
      </c>
      <c r="F27" s="47" t="s">
        <v>394</v>
      </c>
      <c r="G27" s="82">
        <v>471.9</v>
      </c>
      <c r="H27" s="47" t="s">
        <v>394</v>
      </c>
      <c r="I27" s="47" t="s">
        <v>394</v>
      </c>
      <c r="J27" s="47" t="s">
        <v>394</v>
      </c>
      <c r="K27" s="47" t="s">
        <v>394</v>
      </c>
      <c r="L27" s="47" t="s">
        <v>394</v>
      </c>
      <c r="M27" s="82">
        <v>550.34100000000001</v>
      </c>
      <c r="N27" s="82">
        <v>1287.5</v>
      </c>
      <c r="O27" s="7"/>
      <c r="P27" s="7"/>
    </row>
    <row r="28" spans="1:16">
      <c r="A28" s="18">
        <v>1976</v>
      </c>
      <c r="B28" s="47" t="s">
        <v>394</v>
      </c>
      <c r="C28" s="47" t="s">
        <v>394</v>
      </c>
      <c r="D28" s="82">
        <v>389.8</v>
      </c>
      <c r="E28" s="47" t="s">
        <v>394</v>
      </c>
      <c r="F28" s="47" t="s">
        <v>394</v>
      </c>
      <c r="G28" s="82">
        <v>677.1</v>
      </c>
      <c r="H28" s="47" t="s">
        <v>394</v>
      </c>
      <c r="I28" s="47" t="s">
        <v>394</v>
      </c>
      <c r="J28" s="47" t="s">
        <v>394</v>
      </c>
      <c r="K28" s="47" t="s">
        <v>394</v>
      </c>
      <c r="L28" s="47" t="s">
        <v>394</v>
      </c>
      <c r="M28" s="82">
        <v>639.70000000000005</v>
      </c>
      <c r="N28" s="82">
        <v>1706.6000000000001</v>
      </c>
      <c r="O28" s="7"/>
      <c r="P28" s="7"/>
    </row>
    <row r="29" spans="1:16">
      <c r="A29" s="18">
        <v>1977</v>
      </c>
      <c r="B29" s="47" t="s">
        <v>394</v>
      </c>
      <c r="C29" s="47" t="s">
        <v>394</v>
      </c>
      <c r="D29" s="82">
        <v>499.3</v>
      </c>
      <c r="E29" s="47" t="s">
        <v>394</v>
      </c>
      <c r="F29" s="47" t="s">
        <v>394</v>
      </c>
      <c r="G29" s="82">
        <v>805</v>
      </c>
      <c r="H29" s="47" t="s">
        <v>394</v>
      </c>
      <c r="I29" s="47" t="s">
        <v>394</v>
      </c>
      <c r="J29" s="47" t="s">
        <v>394</v>
      </c>
      <c r="K29" s="47" t="s">
        <v>394</v>
      </c>
      <c r="L29" s="47" t="s">
        <v>394</v>
      </c>
      <c r="M29" s="82">
        <v>858.8</v>
      </c>
      <c r="N29" s="82">
        <v>2163.1</v>
      </c>
      <c r="O29" s="7"/>
      <c r="P29" s="7"/>
    </row>
    <row r="30" spans="1:16">
      <c r="A30" s="18">
        <v>1978</v>
      </c>
      <c r="B30" s="47" t="s">
        <v>394</v>
      </c>
      <c r="C30" s="47" t="s">
        <v>394</v>
      </c>
      <c r="D30" s="82">
        <v>627.4</v>
      </c>
      <c r="E30" s="47" t="s">
        <v>394</v>
      </c>
      <c r="F30" s="47" t="s">
        <v>394</v>
      </c>
      <c r="G30" s="82">
        <v>973.9</v>
      </c>
      <c r="H30" s="47" t="s">
        <v>394</v>
      </c>
      <c r="I30" s="47" t="s">
        <v>394</v>
      </c>
      <c r="J30" s="47" t="s">
        <v>394</v>
      </c>
      <c r="K30" s="47" t="s">
        <v>394</v>
      </c>
      <c r="L30" s="47" t="s">
        <v>394</v>
      </c>
      <c r="M30" s="82">
        <v>1055.0429999999999</v>
      </c>
      <c r="N30" s="82">
        <v>2656.3</v>
      </c>
      <c r="O30" s="7"/>
      <c r="P30" s="7"/>
    </row>
    <row r="31" spans="1:16">
      <c r="A31" s="18">
        <v>1979</v>
      </c>
      <c r="B31" s="47" t="s">
        <v>394</v>
      </c>
      <c r="C31" s="47" t="s">
        <v>394</v>
      </c>
      <c r="D31" s="82">
        <v>791.5</v>
      </c>
      <c r="E31" s="47" t="s">
        <v>394</v>
      </c>
      <c r="F31" s="47" t="s">
        <v>394</v>
      </c>
      <c r="G31" s="82">
        <v>1188.2</v>
      </c>
      <c r="H31" s="47" t="s">
        <v>394</v>
      </c>
      <c r="I31" s="47" t="s">
        <v>394</v>
      </c>
      <c r="J31" s="47" t="s">
        <v>394</v>
      </c>
      <c r="K31" s="47" t="s">
        <v>394</v>
      </c>
      <c r="L31" s="47" t="s">
        <v>394</v>
      </c>
      <c r="M31" s="82">
        <v>1540.788</v>
      </c>
      <c r="N31" s="82">
        <v>3520.5</v>
      </c>
      <c r="O31" s="7"/>
      <c r="P31" s="7"/>
    </row>
    <row r="32" spans="1:16">
      <c r="A32" s="18">
        <v>1980</v>
      </c>
      <c r="B32" s="47" t="s">
        <v>394</v>
      </c>
      <c r="C32" s="47" t="s">
        <v>394</v>
      </c>
      <c r="D32" s="82">
        <v>965.6</v>
      </c>
      <c r="E32" s="47" t="s">
        <v>394</v>
      </c>
      <c r="F32" s="47" t="s">
        <v>394</v>
      </c>
      <c r="G32" s="82">
        <v>1353.7</v>
      </c>
      <c r="H32" s="47" t="s">
        <v>394</v>
      </c>
      <c r="I32" s="47" t="s">
        <v>394</v>
      </c>
      <c r="J32" s="47" t="s">
        <v>394</v>
      </c>
      <c r="K32" s="47" t="s">
        <v>394</v>
      </c>
      <c r="L32" s="47" t="s">
        <v>394</v>
      </c>
      <c r="M32" s="82">
        <v>1672.41</v>
      </c>
      <c r="N32" s="82">
        <v>3991.6</v>
      </c>
      <c r="O32" s="7"/>
      <c r="P32" s="7"/>
    </row>
    <row r="33" spans="1:16">
      <c r="A33" s="18">
        <v>1981</v>
      </c>
      <c r="B33" s="47" t="s">
        <v>394</v>
      </c>
      <c r="C33" s="47" t="s">
        <v>394</v>
      </c>
      <c r="D33" s="82">
        <v>1203.7</v>
      </c>
      <c r="E33" s="47" t="s">
        <v>394</v>
      </c>
      <c r="F33" s="47" t="s">
        <v>394</v>
      </c>
      <c r="G33" s="82">
        <v>1605.6</v>
      </c>
      <c r="H33" s="47" t="s">
        <v>394</v>
      </c>
      <c r="I33" s="47" t="s">
        <v>394</v>
      </c>
      <c r="J33" s="47" t="s">
        <v>394</v>
      </c>
      <c r="K33" s="47" t="s">
        <v>394</v>
      </c>
      <c r="L33" s="47" t="s">
        <v>394</v>
      </c>
      <c r="M33" s="82">
        <v>2087.0079999999998</v>
      </c>
      <c r="N33" s="82">
        <v>4896.3</v>
      </c>
      <c r="O33" s="7"/>
      <c r="P33" s="7"/>
    </row>
    <row r="34" spans="1:16">
      <c r="A34" s="18">
        <v>1982</v>
      </c>
      <c r="B34" s="47" t="s">
        <v>394</v>
      </c>
      <c r="C34" s="47" t="s">
        <v>394</v>
      </c>
      <c r="D34" s="82">
        <v>1560.8</v>
      </c>
      <c r="E34" s="47" t="s">
        <v>394</v>
      </c>
      <c r="F34" s="47" t="s">
        <v>394</v>
      </c>
      <c r="G34" s="82">
        <v>2301</v>
      </c>
      <c r="H34" s="47" t="s">
        <v>394</v>
      </c>
      <c r="I34" s="47" t="s">
        <v>394</v>
      </c>
      <c r="J34" s="47" t="s">
        <v>394</v>
      </c>
      <c r="K34" s="47" t="s">
        <v>394</v>
      </c>
      <c r="L34" s="47" t="s">
        <v>394</v>
      </c>
      <c r="M34" s="82">
        <v>2631.96</v>
      </c>
      <c r="N34" s="82">
        <v>6593.8</v>
      </c>
      <c r="O34" s="7"/>
      <c r="P34" s="7"/>
    </row>
    <row r="35" spans="1:16">
      <c r="A35" s="18">
        <v>1983</v>
      </c>
      <c r="B35" s="47" t="s">
        <v>394</v>
      </c>
      <c r="C35" s="47" t="s">
        <v>394</v>
      </c>
      <c r="D35" s="82">
        <v>1421.9</v>
      </c>
      <c r="E35" s="47" t="s">
        <v>394</v>
      </c>
      <c r="F35" s="47" t="s">
        <v>394</v>
      </c>
      <c r="G35" s="82">
        <v>2417.6</v>
      </c>
      <c r="H35" s="47" t="s">
        <v>394</v>
      </c>
      <c r="I35" s="47" t="s">
        <v>394</v>
      </c>
      <c r="J35" s="47" t="s">
        <v>394</v>
      </c>
      <c r="K35" s="47" t="s">
        <v>394</v>
      </c>
      <c r="L35" s="47" t="s">
        <v>394</v>
      </c>
      <c r="M35" s="82">
        <v>3247.7</v>
      </c>
      <c r="N35" s="82">
        <v>7087.2</v>
      </c>
      <c r="O35" s="7"/>
      <c r="P35" s="7"/>
    </row>
    <row r="36" spans="1:16">
      <c r="A36" s="18">
        <v>1984</v>
      </c>
      <c r="B36" s="47" t="s">
        <v>394</v>
      </c>
      <c r="C36" s="47" t="s">
        <v>394</v>
      </c>
      <c r="D36" s="82">
        <v>1225.5</v>
      </c>
      <c r="E36" s="47" t="s">
        <v>394</v>
      </c>
      <c r="F36" s="47" t="s">
        <v>394</v>
      </c>
      <c r="G36" s="82">
        <v>2434.1999999999998</v>
      </c>
      <c r="H36" s="47" t="s">
        <v>394</v>
      </c>
      <c r="I36" s="47" t="s">
        <v>394</v>
      </c>
      <c r="J36" s="47" t="s">
        <v>394</v>
      </c>
      <c r="K36" s="47" t="s">
        <v>394</v>
      </c>
      <c r="L36" s="47" t="s">
        <v>394</v>
      </c>
      <c r="M36" s="82">
        <v>3809</v>
      </c>
      <c r="N36" s="82">
        <v>7468.7</v>
      </c>
      <c r="O36" s="7"/>
      <c r="P36" s="7"/>
    </row>
    <row r="37" spans="1:16">
      <c r="A37" s="18">
        <v>1985</v>
      </c>
      <c r="B37" s="47" t="s">
        <v>394</v>
      </c>
      <c r="C37" s="47" t="s">
        <v>394</v>
      </c>
      <c r="D37" s="82">
        <v>1274.2</v>
      </c>
      <c r="E37" s="47" t="s">
        <v>394</v>
      </c>
      <c r="F37" s="47" t="s">
        <v>394</v>
      </c>
      <c r="G37" s="82">
        <v>2462.6</v>
      </c>
      <c r="H37" s="47" t="s">
        <v>394</v>
      </c>
      <c r="I37" s="47" t="s">
        <v>394</v>
      </c>
      <c r="J37" s="47" t="s">
        <v>394</v>
      </c>
      <c r="K37" s="47" t="s">
        <v>394</v>
      </c>
      <c r="L37" s="47" t="s">
        <v>394</v>
      </c>
      <c r="M37" s="82">
        <v>3813.8</v>
      </c>
      <c r="N37" s="82">
        <v>7550.6</v>
      </c>
      <c r="O37" s="7"/>
      <c r="P37" s="7"/>
    </row>
    <row r="38" spans="1:16">
      <c r="A38" s="14">
        <v>1986</v>
      </c>
      <c r="B38" s="82">
        <v>956.8</v>
      </c>
      <c r="C38" s="82">
        <v>145.6</v>
      </c>
      <c r="D38" s="82">
        <v>1102.4000000000001</v>
      </c>
      <c r="E38" s="82">
        <v>1736.2</v>
      </c>
      <c r="F38" s="82">
        <v>888.8</v>
      </c>
      <c r="G38" s="82">
        <v>2625</v>
      </c>
      <c r="H38" s="82">
        <v>126.3</v>
      </c>
      <c r="I38" s="82">
        <v>560.70000000000005</v>
      </c>
      <c r="J38" s="82">
        <v>494.8</v>
      </c>
      <c r="K38" s="82">
        <v>2505.1</v>
      </c>
      <c r="L38" s="82">
        <v>2.8</v>
      </c>
      <c r="M38" s="82">
        <v>3689.7</v>
      </c>
      <c r="N38" s="82">
        <v>7417.1</v>
      </c>
      <c r="O38" s="7"/>
      <c r="P38" s="7"/>
    </row>
    <row r="39" spans="1:16">
      <c r="A39" s="14">
        <v>1987</v>
      </c>
      <c r="B39" s="82">
        <v>900.3</v>
      </c>
      <c r="C39" s="82">
        <v>197.2</v>
      </c>
      <c r="D39" s="82">
        <v>1097.5</v>
      </c>
      <c r="E39" s="82">
        <v>1568.2</v>
      </c>
      <c r="F39" s="82">
        <v>1010.2</v>
      </c>
      <c r="G39" s="82">
        <v>2578.4</v>
      </c>
      <c r="H39" s="82">
        <v>139.69999999999999</v>
      </c>
      <c r="I39" s="82">
        <v>685.7</v>
      </c>
      <c r="J39" s="82">
        <v>567.5</v>
      </c>
      <c r="K39" s="82">
        <v>2553.5</v>
      </c>
      <c r="L39" s="82">
        <v>16.7</v>
      </c>
      <c r="M39" s="82">
        <v>3963.1</v>
      </c>
      <c r="N39" s="82">
        <v>7639</v>
      </c>
      <c r="O39" s="7"/>
      <c r="P39" s="7"/>
    </row>
    <row r="40" spans="1:16">
      <c r="A40" s="14">
        <v>1988</v>
      </c>
      <c r="B40" s="82">
        <v>858.7</v>
      </c>
      <c r="C40" s="82">
        <v>93</v>
      </c>
      <c r="D40" s="82">
        <v>951.7</v>
      </c>
      <c r="E40" s="82">
        <v>1384.5</v>
      </c>
      <c r="F40" s="82">
        <v>1007.5</v>
      </c>
      <c r="G40" s="82">
        <v>2392</v>
      </c>
      <c r="H40" s="82">
        <v>159</v>
      </c>
      <c r="I40" s="82">
        <v>648.20000000000005</v>
      </c>
      <c r="J40" s="82">
        <v>596.6</v>
      </c>
      <c r="K40" s="82">
        <v>3054.3</v>
      </c>
      <c r="L40" s="82">
        <v>4.0999999999999996</v>
      </c>
      <c r="M40" s="82">
        <v>4462.2</v>
      </c>
      <c r="N40" s="82">
        <v>7805.9</v>
      </c>
      <c r="O40" s="7"/>
      <c r="P40" s="7"/>
    </row>
    <row r="41" spans="1:16">
      <c r="A41" s="14">
        <v>1989</v>
      </c>
      <c r="B41" s="82">
        <v>841.3</v>
      </c>
      <c r="C41" s="82">
        <v>316</v>
      </c>
      <c r="D41" s="82">
        <v>1157.3</v>
      </c>
      <c r="E41" s="82">
        <v>1296</v>
      </c>
      <c r="F41" s="82">
        <v>1412</v>
      </c>
      <c r="G41" s="82">
        <v>2708</v>
      </c>
      <c r="H41" s="82">
        <v>264.2</v>
      </c>
      <c r="I41" s="82">
        <v>563.20000000000005</v>
      </c>
      <c r="J41" s="82">
        <v>502.1</v>
      </c>
      <c r="K41" s="82">
        <v>3029.8</v>
      </c>
      <c r="L41" s="82">
        <v>100.6</v>
      </c>
      <c r="M41" s="82">
        <v>4459.8999999999996</v>
      </c>
      <c r="N41" s="82">
        <v>8325.2000000000007</v>
      </c>
      <c r="O41" s="7"/>
      <c r="P41" s="7"/>
    </row>
    <row r="42" spans="1:16">
      <c r="A42" s="14">
        <v>1990</v>
      </c>
      <c r="B42" s="82">
        <v>862.8</v>
      </c>
      <c r="C42" s="82">
        <v>604.79999999999995</v>
      </c>
      <c r="D42" s="82">
        <v>1467.6</v>
      </c>
      <c r="E42" s="82">
        <v>1320.8</v>
      </c>
      <c r="F42" s="82">
        <v>1804.5</v>
      </c>
      <c r="G42" s="82">
        <v>3125.3</v>
      </c>
      <c r="H42" s="82">
        <v>195.8</v>
      </c>
      <c r="I42" s="82">
        <v>475.6</v>
      </c>
      <c r="J42" s="82">
        <v>462</v>
      </c>
      <c r="K42" s="82">
        <v>3021.4</v>
      </c>
      <c r="L42" s="82">
        <v>84.8</v>
      </c>
      <c r="M42" s="82">
        <v>4239.6000000000004</v>
      </c>
      <c r="N42" s="82">
        <v>8832.5</v>
      </c>
      <c r="O42" s="7"/>
      <c r="P42" s="7"/>
    </row>
    <row r="43" spans="1:16">
      <c r="A43" s="14">
        <v>1991</v>
      </c>
      <c r="B43" s="82">
        <v>824.2</v>
      </c>
      <c r="C43" s="82">
        <v>1033</v>
      </c>
      <c r="D43" s="82">
        <v>1857.2</v>
      </c>
      <c r="E43" s="82">
        <v>1489.7</v>
      </c>
      <c r="F43" s="82">
        <v>1890.9</v>
      </c>
      <c r="G43" s="82">
        <v>3380.6</v>
      </c>
      <c r="H43" s="82">
        <v>184</v>
      </c>
      <c r="I43" s="82">
        <v>355.6</v>
      </c>
      <c r="J43" s="82">
        <v>343.4</v>
      </c>
      <c r="K43" s="82">
        <v>2826</v>
      </c>
      <c r="L43" s="82">
        <v>108.6</v>
      </c>
      <c r="M43" s="82">
        <v>3817.6</v>
      </c>
      <c r="N43" s="82">
        <v>9055.4</v>
      </c>
      <c r="O43" s="7"/>
      <c r="P43" s="7"/>
    </row>
    <row r="44" spans="1:16">
      <c r="A44" s="14">
        <v>1992</v>
      </c>
      <c r="B44" s="82">
        <v>757.1</v>
      </c>
      <c r="C44" s="82">
        <v>1023.7</v>
      </c>
      <c r="D44" s="82">
        <v>1780.8</v>
      </c>
      <c r="E44" s="82">
        <v>1477.3</v>
      </c>
      <c r="F44" s="82">
        <v>1768.7</v>
      </c>
      <c r="G44" s="82">
        <v>3246</v>
      </c>
      <c r="H44" s="82">
        <v>273.10000000000002</v>
      </c>
      <c r="I44" s="82">
        <v>361.6</v>
      </c>
      <c r="J44" s="82">
        <v>424.6</v>
      </c>
      <c r="K44" s="82">
        <v>2324.8000000000002</v>
      </c>
      <c r="L44" s="82">
        <v>38.1</v>
      </c>
      <c r="M44" s="82">
        <v>3422.2</v>
      </c>
      <c r="N44" s="82">
        <v>8449</v>
      </c>
      <c r="O44" s="7"/>
      <c r="P44" s="7"/>
    </row>
    <row r="45" spans="1:16">
      <c r="A45" s="14">
        <v>1993</v>
      </c>
      <c r="B45" s="82">
        <v>827.3</v>
      </c>
      <c r="C45" s="82">
        <v>1247.2</v>
      </c>
      <c r="D45" s="82">
        <v>2074.5</v>
      </c>
      <c r="E45" s="82">
        <v>1805.8</v>
      </c>
      <c r="F45" s="82">
        <v>1859.5</v>
      </c>
      <c r="G45" s="82">
        <v>3665.3</v>
      </c>
      <c r="H45" s="82">
        <v>611.4</v>
      </c>
      <c r="I45" s="82">
        <v>347.3</v>
      </c>
      <c r="J45" s="82">
        <v>351.9</v>
      </c>
      <c r="K45" s="82">
        <v>2508.1999999999998</v>
      </c>
      <c r="L45" s="82">
        <v>156.30000000000001</v>
      </c>
      <c r="M45" s="82">
        <v>3975.1</v>
      </c>
      <c r="N45" s="82">
        <v>9714.9</v>
      </c>
      <c r="O45" s="7"/>
      <c r="P45" s="7"/>
    </row>
    <row r="46" spans="1:16">
      <c r="A46" s="14">
        <v>1994</v>
      </c>
      <c r="B46" s="82">
        <v>837</v>
      </c>
      <c r="C46" s="82">
        <v>1673.8</v>
      </c>
      <c r="D46" s="82">
        <v>2510.8000000000002</v>
      </c>
      <c r="E46" s="82">
        <v>1872.9</v>
      </c>
      <c r="F46" s="82">
        <v>2339.1</v>
      </c>
      <c r="G46" s="82">
        <v>4212</v>
      </c>
      <c r="H46" s="82">
        <v>1034</v>
      </c>
      <c r="I46" s="82">
        <v>532.79999999999995</v>
      </c>
      <c r="J46" s="82">
        <v>490.9</v>
      </c>
      <c r="K46" s="82">
        <v>2305</v>
      </c>
      <c r="L46" s="82">
        <v>152.80000000000001</v>
      </c>
      <c r="M46" s="82">
        <v>4515.5</v>
      </c>
      <c r="N46" s="82">
        <v>11238.3</v>
      </c>
      <c r="O46" s="7"/>
      <c r="P46" s="7"/>
    </row>
    <row r="47" spans="1:16">
      <c r="A47" s="14">
        <v>1995</v>
      </c>
      <c r="B47" s="82">
        <v>843.34</v>
      </c>
      <c r="C47" s="82">
        <v>1984.6389999999999</v>
      </c>
      <c r="D47" s="82">
        <v>2827.9789999999998</v>
      </c>
      <c r="E47" s="82">
        <v>2119.3739999999998</v>
      </c>
      <c r="F47" s="82">
        <v>2708.098</v>
      </c>
      <c r="G47" s="82">
        <v>4827.4719999999998</v>
      </c>
      <c r="H47" s="82">
        <v>777.721</v>
      </c>
      <c r="I47" s="82">
        <v>747.69799999999998</v>
      </c>
      <c r="J47" s="82">
        <v>640.32299999999998</v>
      </c>
      <c r="K47" s="82">
        <v>1975.5119999999999</v>
      </c>
      <c r="L47" s="82">
        <v>553.20500000000004</v>
      </c>
      <c r="M47" s="82">
        <v>4694.4589999999998</v>
      </c>
      <c r="N47" s="82">
        <v>12349.91</v>
      </c>
      <c r="O47" s="7"/>
      <c r="P47" s="7"/>
    </row>
    <row r="48" spans="1:16">
      <c r="A48" s="14">
        <v>1996</v>
      </c>
      <c r="B48" s="82">
        <v>830.81700000000001</v>
      </c>
      <c r="C48" s="82">
        <v>2221.895</v>
      </c>
      <c r="D48" s="82">
        <v>3052.712</v>
      </c>
      <c r="E48" s="82">
        <v>2315.0529999999999</v>
      </c>
      <c r="F48" s="82">
        <v>3005.4989999999998</v>
      </c>
      <c r="G48" s="82">
        <v>5320.5519999999997</v>
      </c>
      <c r="H48" s="82">
        <v>782.29200000000003</v>
      </c>
      <c r="I48" s="82">
        <v>574.46900000000005</v>
      </c>
      <c r="J48" s="82">
        <v>483.791</v>
      </c>
      <c r="K48" s="82">
        <v>2526.2310000000002</v>
      </c>
      <c r="L48" s="82">
        <v>148.01599999999999</v>
      </c>
      <c r="M48" s="82">
        <v>4514.799</v>
      </c>
      <c r="N48" s="82">
        <v>12888.06</v>
      </c>
      <c r="O48" s="7"/>
      <c r="P48" s="7"/>
    </row>
    <row r="49" spans="1:16">
      <c r="A49" s="14">
        <v>1997</v>
      </c>
      <c r="B49" s="82">
        <v>1167.3030000000001</v>
      </c>
      <c r="C49" s="82">
        <v>2399.7930000000001</v>
      </c>
      <c r="D49" s="82">
        <v>3567.096</v>
      </c>
      <c r="E49" s="82">
        <v>2676.348</v>
      </c>
      <c r="F49" s="82">
        <v>3389.7460000000001</v>
      </c>
      <c r="G49" s="82">
        <v>6066.0940000000001</v>
      </c>
      <c r="H49" s="82">
        <v>519.58500000000004</v>
      </c>
      <c r="I49" s="82">
        <v>950.71799999999996</v>
      </c>
      <c r="J49" s="82">
        <v>646.92600000000004</v>
      </c>
      <c r="K49" s="82">
        <v>2312.7420000000002</v>
      </c>
      <c r="L49" s="82">
        <v>104.93</v>
      </c>
      <c r="M49" s="82">
        <v>4534.9009999999998</v>
      </c>
      <c r="N49" s="82">
        <v>14168.09</v>
      </c>
      <c r="O49" s="7"/>
      <c r="P49" s="7"/>
    </row>
    <row r="50" spans="1:16">
      <c r="A50" s="14">
        <v>1998</v>
      </c>
      <c r="B50" s="82">
        <v>1099.1130000000001</v>
      </c>
      <c r="C50" s="82">
        <v>2658.2939999999999</v>
      </c>
      <c r="D50" s="82">
        <v>3757.4070000000002</v>
      </c>
      <c r="E50" s="82">
        <v>2918.8240000000001</v>
      </c>
      <c r="F50" s="82">
        <v>3835.6759999999999</v>
      </c>
      <c r="G50" s="82">
        <v>6754.5</v>
      </c>
      <c r="H50" s="82">
        <v>930.50400000000002</v>
      </c>
      <c r="I50" s="82">
        <v>1034.1790000000001</v>
      </c>
      <c r="J50" s="82">
        <v>660.92600000000004</v>
      </c>
      <c r="K50" s="82">
        <v>2952.9050000000002</v>
      </c>
      <c r="L50" s="82">
        <v>112.004</v>
      </c>
      <c r="M50" s="82">
        <v>5690.518</v>
      </c>
      <c r="N50" s="82">
        <v>16202.42</v>
      </c>
      <c r="O50" s="7"/>
      <c r="P50" s="7"/>
    </row>
    <row r="51" spans="1:16">
      <c r="A51" s="14">
        <v>1999</v>
      </c>
      <c r="B51" s="82">
        <v>1891.8510000000001</v>
      </c>
      <c r="C51" s="82">
        <v>2101.5050000000001</v>
      </c>
      <c r="D51" s="82">
        <v>3993.3560000000002</v>
      </c>
      <c r="E51" s="82">
        <v>3050.1109999999999</v>
      </c>
      <c r="F51" s="82">
        <v>4082.1959999999999</v>
      </c>
      <c r="G51" s="82">
        <v>7132.3069999999998</v>
      </c>
      <c r="H51" s="82">
        <v>390.62900000000002</v>
      </c>
      <c r="I51" s="82">
        <v>1025.5160000000001</v>
      </c>
      <c r="J51" s="82">
        <v>611.55700000000002</v>
      </c>
      <c r="K51" s="82">
        <v>2584.3470000000002</v>
      </c>
      <c r="L51" s="82">
        <v>725.46900000000005</v>
      </c>
      <c r="M51" s="82">
        <v>5337.518</v>
      </c>
      <c r="N51" s="82">
        <v>16463.18</v>
      </c>
      <c r="O51" s="7"/>
      <c r="P51" s="7"/>
    </row>
    <row r="52" spans="1:16">
      <c r="A52" s="14">
        <v>2000</v>
      </c>
      <c r="B52" s="82">
        <v>2121.692</v>
      </c>
      <c r="C52" s="82">
        <v>2837.6979999999999</v>
      </c>
      <c r="D52" s="82">
        <v>4959.3900000000003</v>
      </c>
      <c r="E52" s="82">
        <v>3334.0239999999999</v>
      </c>
      <c r="F52" s="82">
        <v>4227.2550000000001</v>
      </c>
      <c r="G52" s="82">
        <v>7561.2790000000005</v>
      </c>
      <c r="H52" s="82">
        <v>345.99900000000002</v>
      </c>
      <c r="I52" s="82">
        <v>998.65700000000004</v>
      </c>
      <c r="J52" s="82">
        <v>685.12099999999998</v>
      </c>
      <c r="K52" s="82">
        <v>3446.0390000000002</v>
      </c>
      <c r="L52" s="82">
        <v>520.221</v>
      </c>
      <c r="M52" s="82">
        <v>5996.0370000000003</v>
      </c>
      <c r="N52" s="82">
        <v>18516.71</v>
      </c>
      <c r="O52" s="7"/>
      <c r="P52" s="7"/>
    </row>
    <row r="53" spans="1:16">
      <c r="A53" s="14">
        <v>2001</v>
      </c>
      <c r="B53" s="82">
        <v>2115.4870000000001</v>
      </c>
      <c r="C53" s="82">
        <v>4394.7929999999997</v>
      </c>
      <c r="D53" s="82">
        <v>6510.28</v>
      </c>
      <c r="E53" s="82">
        <v>3709.951</v>
      </c>
      <c r="F53" s="82">
        <v>4799.527</v>
      </c>
      <c r="G53" s="82">
        <v>8509.4779999999992</v>
      </c>
      <c r="H53" s="82">
        <v>309.572</v>
      </c>
      <c r="I53" s="82">
        <v>998.37800000000004</v>
      </c>
      <c r="J53" s="82">
        <v>1070.723</v>
      </c>
      <c r="K53" s="82">
        <v>3483.5309999999999</v>
      </c>
      <c r="L53" s="82">
        <v>548.09</v>
      </c>
      <c r="M53" s="82">
        <v>6410.2939999999999</v>
      </c>
      <c r="N53" s="82">
        <v>21430.05</v>
      </c>
      <c r="O53" s="7"/>
      <c r="P53" s="7"/>
    </row>
    <row r="54" spans="1:16">
      <c r="A54" s="14">
        <v>2002</v>
      </c>
      <c r="B54" s="82">
        <v>3128.2489999999998</v>
      </c>
      <c r="C54" s="82">
        <v>4947.4319999999998</v>
      </c>
      <c r="D54" s="82">
        <v>8075.6809999999996</v>
      </c>
      <c r="E54" s="82">
        <v>4414.4110000000001</v>
      </c>
      <c r="F54" s="82">
        <v>4428.6509999999998</v>
      </c>
      <c r="G54" s="82">
        <v>8843.0619999999999</v>
      </c>
      <c r="H54" s="82">
        <v>151.68600000000001</v>
      </c>
      <c r="I54" s="82">
        <v>660.04700000000003</v>
      </c>
      <c r="J54" s="82">
        <v>728.22199999999998</v>
      </c>
      <c r="K54" s="82">
        <v>3512.9470000000001</v>
      </c>
      <c r="L54" s="82">
        <v>532.33900000000006</v>
      </c>
      <c r="M54" s="82">
        <v>5585.241</v>
      </c>
      <c r="N54" s="82">
        <v>22503.98</v>
      </c>
      <c r="O54" s="7"/>
      <c r="P54" s="7"/>
    </row>
    <row r="55" spans="1:16">
      <c r="A55" s="14">
        <v>2003</v>
      </c>
      <c r="B55" s="82">
        <v>1357.826</v>
      </c>
      <c r="C55" s="82">
        <v>6905.1030000000001</v>
      </c>
      <c r="D55" s="82">
        <v>8262.9290000000001</v>
      </c>
      <c r="E55" s="82">
        <v>7376.3549999999996</v>
      </c>
      <c r="F55" s="82">
        <v>3199.433</v>
      </c>
      <c r="G55" s="82">
        <v>10575.79</v>
      </c>
      <c r="H55" s="82">
        <v>153.465</v>
      </c>
      <c r="I55" s="82">
        <v>554.29600000000005</v>
      </c>
      <c r="J55" s="82">
        <v>701.78499999999997</v>
      </c>
      <c r="K55" s="82">
        <v>2803.7080000000001</v>
      </c>
      <c r="L55" s="82">
        <v>765.726</v>
      </c>
      <c r="M55" s="82">
        <v>4978.9799999999996</v>
      </c>
      <c r="N55" s="82">
        <v>23817.7</v>
      </c>
      <c r="O55" s="7"/>
      <c r="P55" s="7"/>
    </row>
    <row r="56" spans="1:16">
      <c r="A56" s="14">
        <v>2004</v>
      </c>
      <c r="B56" s="82">
        <v>2480.9789999999998</v>
      </c>
      <c r="C56" s="82">
        <v>8082.4570000000003</v>
      </c>
      <c r="D56" s="82">
        <v>10563.44</v>
      </c>
      <c r="E56" s="82">
        <v>7963.0810000000001</v>
      </c>
      <c r="F56" s="82">
        <v>3562.69</v>
      </c>
      <c r="G56" s="82">
        <v>11525.77</v>
      </c>
      <c r="H56" s="82">
        <v>375.03300000000002</v>
      </c>
      <c r="I56" s="82">
        <v>799.69899999999996</v>
      </c>
      <c r="J56" s="82">
        <v>857.79499999999996</v>
      </c>
      <c r="K56" s="82">
        <v>3216.8910000000001</v>
      </c>
      <c r="L56" s="82">
        <v>308.94600000000003</v>
      </c>
      <c r="M56" s="82">
        <v>5558.3639999999996</v>
      </c>
      <c r="N56" s="82">
        <v>27647.57</v>
      </c>
      <c r="O56" s="7"/>
      <c r="P56" s="7"/>
    </row>
    <row r="57" spans="1:16">
      <c r="A57" s="14">
        <v>2005</v>
      </c>
      <c r="B57" s="82">
        <v>4073.393</v>
      </c>
      <c r="C57" s="82">
        <v>9203.6550000000007</v>
      </c>
      <c r="D57" s="82">
        <v>13277.05</v>
      </c>
      <c r="E57" s="82">
        <v>9090.1440000000002</v>
      </c>
      <c r="F57" s="82">
        <v>3910.9540000000002</v>
      </c>
      <c r="G57" s="82">
        <v>13001.1</v>
      </c>
      <c r="H57" s="82">
        <v>630.21699999999998</v>
      </c>
      <c r="I57" s="82">
        <v>1408.8420000000001</v>
      </c>
      <c r="J57" s="82">
        <v>1680.29</v>
      </c>
      <c r="K57" s="82">
        <v>3541.9140000000002</v>
      </c>
      <c r="L57" s="82">
        <v>766.702</v>
      </c>
      <c r="M57" s="82">
        <v>8027.9650000000001</v>
      </c>
      <c r="N57" s="82">
        <v>34306.11</v>
      </c>
      <c r="O57" s="7"/>
      <c r="P57" s="7"/>
    </row>
    <row r="58" spans="1:16">
      <c r="A58" s="14">
        <v>2006</v>
      </c>
      <c r="B58" s="82">
        <v>3850.8690000000001</v>
      </c>
      <c r="C58" s="82">
        <v>10712.22</v>
      </c>
      <c r="D58" s="82">
        <v>14563.09</v>
      </c>
      <c r="E58" s="82">
        <v>10076.4</v>
      </c>
      <c r="F58" s="82">
        <v>5600.83</v>
      </c>
      <c r="G58" s="82">
        <v>15677.23</v>
      </c>
      <c r="H58" s="82">
        <v>1095.7249999999999</v>
      </c>
      <c r="I58" s="82">
        <v>3315.19</v>
      </c>
      <c r="J58" s="82">
        <v>2476.9340000000002</v>
      </c>
      <c r="K58" s="82">
        <v>4631.1270000000004</v>
      </c>
      <c r="L58" s="82">
        <v>523.42999999999995</v>
      </c>
      <c r="M58" s="82">
        <v>12042.41</v>
      </c>
      <c r="N58" s="82">
        <v>42282.73</v>
      </c>
      <c r="O58" s="7"/>
      <c r="P58" s="7"/>
    </row>
    <row r="59" spans="1:16">
      <c r="A59" s="14">
        <v>2007</v>
      </c>
      <c r="B59" s="82">
        <v>5021.4790000000003</v>
      </c>
      <c r="C59" s="82">
        <v>10500.47</v>
      </c>
      <c r="D59" s="82">
        <v>15521.95</v>
      </c>
      <c r="E59" s="82">
        <v>11932.53</v>
      </c>
      <c r="F59" s="82">
        <v>5697.1350000000002</v>
      </c>
      <c r="G59" s="82">
        <v>17629.66</v>
      </c>
      <c r="H59" s="82">
        <v>1077.42</v>
      </c>
      <c r="I59" s="82">
        <v>3782.9360000000001</v>
      </c>
      <c r="J59" s="82">
        <v>3498.4650000000001</v>
      </c>
      <c r="K59" s="82">
        <v>5140.53</v>
      </c>
      <c r="L59" s="82">
        <v>1041.4849999999999</v>
      </c>
      <c r="M59" s="82">
        <v>14540.84</v>
      </c>
      <c r="N59" s="82">
        <v>47692.45</v>
      </c>
      <c r="O59" s="7"/>
      <c r="P59" s="7"/>
    </row>
    <row r="60" spans="1:16" ht="13.5" customHeight="1">
      <c r="A60" s="14">
        <v>2008</v>
      </c>
      <c r="B60" s="82">
        <v>5599.2060000000001</v>
      </c>
      <c r="C60" s="82">
        <v>12373.56</v>
      </c>
      <c r="D60" s="82">
        <v>17972.759999999998</v>
      </c>
      <c r="E60" s="82">
        <v>11904.65</v>
      </c>
      <c r="F60" s="82">
        <v>7905.9679999999998</v>
      </c>
      <c r="G60" s="82">
        <v>19810.61</v>
      </c>
      <c r="H60" s="82">
        <v>1053.2070000000001</v>
      </c>
      <c r="I60" s="82">
        <v>4328.9449999999997</v>
      </c>
      <c r="J60" s="82">
        <v>5268.5460000000003</v>
      </c>
      <c r="K60" s="82">
        <v>6398.2560000000003</v>
      </c>
      <c r="L60" s="82">
        <v>1365.316</v>
      </c>
      <c r="M60" s="82">
        <v>18414.27</v>
      </c>
      <c r="N60" s="82">
        <v>56197.65</v>
      </c>
      <c r="O60" s="7"/>
      <c r="P60" s="7"/>
    </row>
    <row r="61" spans="1:16">
      <c r="A61" s="14">
        <v>2009</v>
      </c>
      <c r="B61" s="82">
        <v>7390.915</v>
      </c>
      <c r="C61" s="82">
        <v>18525.759999999998</v>
      </c>
      <c r="D61" s="82">
        <v>25916.67</v>
      </c>
      <c r="E61" s="82">
        <v>15491.12</v>
      </c>
      <c r="F61" s="82">
        <v>11852.44</v>
      </c>
      <c r="G61" s="82">
        <v>27343.56</v>
      </c>
      <c r="H61" s="82">
        <v>924.53599999999994</v>
      </c>
      <c r="I61" s="82">
        <v>2638.5430000000001</v>
      </c>
      <c r="J61" s="82">
        <v>4304.9629999999997</v>
      </c>
      <c r="K61" s="82">
        <v>11423</v>
      </c>
      <c r="L61" s="82">
        <v>1848.038</v>
      </c>
      <c r="M61" s="82">
        <v>21139.07</v>
      </c>
      <c r="N61" s="82">
        <v>74399.31</v>
      </c>
      <c r="O61" s="7"/>
      <c r="P61" s="7"/>
    </row>
    <row r="62" spans="1:16">
      <c r="A62" s="14">
        <v>2010</v>
      </c>
      <c r="B62" s="82">
        <v>6778.1949999999997</v>
      </c>
      <c r="C62" s="82">
        <v>20212.93</v>
      </c>
      <c r="D62" s="82">
        <v>26991.119999999999</v>
      </c>
      <c r="E62" s="82">
        <v>16638.04</v>
      </c>
      <c r="F62" s="82">
        <v>12824.19</v>
      </c>
      <c r="G62" s="82">
        <v>29462.23</v>
      </c>
      <c r="H62" s="82">
        <v>253.63</v>
      </c>
      <c r="I62" s="82">
        <v>1872.9760000000001</v>
      </c>
      <c r="J62" s="82">
        <v>2326.598</v>
      </c>
      <c r="K62" s="82">
        <v>10576.59</v>
      </c>
      <c r="L62" s="82">
        <v>2052.0590000000002</v>
      </c>
      <c r="M62" s="82">
        <v>17081.849999999999</v>
      </c>
      <c r="N62" s="82">
        <v>73535.199999999997</v>
      </c>
      <c r="O62" s="76"/>
      <c r="P62" s="7"/>
    </row>
    <row r="63" spans="1:16">
      <c r="A63" s="14">
        <v>2011</v>
      </c>
      <c r="B63" s="82">
        <v>9641.5810000000001</v>
      </c>
      <c r="C63" s="82">
        <v>23550.06</v>
      </c>
      <c r="D63" s="82">
        <v>33191.64</v>
      </c>
      <c r="E63" s="82">
        <v>19267.14</v>
      </c>
      <c r="F63" s="82">
        <v>13485.73</v>
      </c>
      <c r="G63" s="82">
        <v>32752.86</v>
      </c>
      <c r="H63" s="82">
        <v>136.80000000000001</v>
      </c>
      <c r="I63" s="82">
        <v>1571.8710000000001</v>
      </c>
      <c r="J63" s="82">
        <v>1774.742</v>
      </c>
      <c r="K63" s="82">
        <v>7634.0569999999998</v>
      </c>
      <c r="L63" s="82">
        <v>3977.364</v>
      </c>
      <c r="M63" s="82">
        <v>15094.83</v>
      </c>
      <c r="N63" s="82">
        <v>81039.34</v>
      </c>
      <c r="O63" s="76"/>
      <c r="P63" s="7"/>
    </row>
    <row r="64" spans="1:16">
      <c r="A64" s="14">
        <v>2012</v>
      </c>
      <c r="B64" s="82">
        <v>23543.15</v>
      </c>
      <c r="C64" s="82">
        <v>16179.2</v>
      </c>
      <c r="D64" s="82">
        <v>39722.339999999997</v>
      </c>
      <c r="E64" s="82">
        <v>22123.86</v>
      </c>
      <c r="F64" s="82">
        <v>13430.38</v>
      </c>
      <c r="G64" s="82">
        <v>35554.239999999998</v>
      </c>
      <c r="H64" s="82">
        <v>394.04599999999999</v>
      </c>
      <c r="I64" s="82">
        <v>1761.306</v>
      </c>
      <c r="J64" s="82">
        <v>2001.521</v>
      </c>
      <c r="K64" s="82">
        <v>7615.9530000000004</v>
      </c>
      <c r="L64" s="82">
        <v>3393.7020000000002</v>
      </c>
      <c r="M64" s="82">
        <v>15166.53</v>
      </c>
      <c r="N64" s="82">
        <v>90443.11</v>
      </c>
      <c r="O64" s="76"/>
      <c r="P64" s="7"/>
    </row>
    <row r="65" spans="1:58">
      <c r="A65" s="14">
        <v>2013</v>
      </c>
      <c r="B65" s="82">
        <v>27329.4</v>
      </c>
      <c r="C65" s="82">
        <v>14699</v>
      </c>
      <c r="D65" s="82">
        <v>42028.3</v>
      </c>
      <c r="E65" s="82">
        <v>24534.2</v>
      </c>
      <c r="F65" s="82">
        <v>14580.4</v>
      </c>
      <c r="G65" s="82">
        <v>39114.6</v>
      </c>
      <c r="H65" s="82">
        <v>324.7</v>
      </c>
      <c r="I65" s="82">
        <v>1165.5999999999999</v>
      </c>
      <c r="J65" s="82">
        <v>1469.2</v>
      </c>
      <c r="K65" s="82">
        <v>7313.8</v>
      </c>
      <c r="L65" s="82">
        <v>3530.7</v>
      </c>
      <c r="M65" s="82">
        <v>13804.1</v>
      </c>
      <c r="N65" s="82">
        <v>94946.9</v>
      </c>
      <c r="O65" s="76"/>
      <c r="P65" s="7"/>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row>
    <row r="66" spans="1:58" s="254" customFormat="1">
      <c r="A66" s="255">
        <v>2014</v>
      </c>
      <c r="B66" s="82">
        <v>29749.599999999999</v>
      </c>
      <c r="C66" s="156">
        <v>17782.099999999999</v>
      </c>
      <c r="D66" s="82">
        <v>47531.7</v>
      </c>
      <c r="E66" s="82">
        <v>26644.6</v>
      </c>
      <c r="F66" s="82">
        <v>15668.6</v>
      </c>
      <c r="G66" s="82">
        <v>42313.3</v>
      </c>
      <c r="H66" s="82">
        <v>602.1</v>
      </c>
      <c r="I66" s="82">
        <v>1401.5</v>
      </c>
      <c r="J66" s="82">
        <v>1531.1</v>
      </c>
      <c r="K66" s="82">
        <v>6390.9</v>
      </c>
      <c r="L66" s="82">
        <v>2827.9</v>
      </c>
      <c r="M66" s="82">
        <v>12753.5</v>
      </c>
      <c r="N66" s="156">
        <v>102598.39999999999</v>
      </c>
      <c r="O66" s="261"/>
      <c r="P66" s="260"/>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row>
    <row r="67" spans="1:58">
      <c r="A67" s="263">
        <v>2015</v>
      </c>
      <c r="B67" s="82">
        <v>26426.5</v>
      </c>
      <c r="C67" s="156">
        <v>17100.3</v>
      </c>
      <c r="D67" s="82">
        <v>43526.8</v>
      </c>
      <c r="E67" s="82">
        <v>25192.9</v>
      </c>
      <c r="F67" s="82">
        <v>20383.599999999999</v>
      </c>
      <c r="G67" s="82">
        <v>45576.5</v>
      </c>
      <c r="H67" s="82">
        <v>589.20000000000005</v>
      </c>
      <c r="I67" s="82">
        <v>1520.4</v>
      </c>
      <c r="J67" s="82">
        <v>1551.9</v>
      </c>
      <c r="K67" s="82">
        <v>6238.5</v>
      </c>
      <c r="L67" s="82">
        <v>3336.3</v>
      </c>
      <c r="M67" s="82">
        <v>13236.2</v>
      </c>
      <c r="N67" s="156">
        <v>102339.5</v>
      </c>
      <c r="O67" s="76"/>
      <c r="P67" s="7"/>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row>
    <row r="68" spans="1:58" s="284" customFormat="1">
      <c r="A68" s="384">
        <v>2016</v>
      </c>
      <c r="B68" s="82">
        <v>26984.3</v>
      </c>
      <c r="C68" s="156">
        <v>16754.599999999999</v>
      </c>
      <c r="D68" s="82">
        <v>43738.9</v>
      </c>
      <c r="E68" s="82">
        <v>31476.5</v>
      </c>
      <c r="F68" s="82">
        <v>17509.3</v>
      </c>
      <c r="G68" s="82">
        <v>48985.7</v>
      </c>
      <c r="H68" s="82">
        <v>309.39999999999998</v>
      </c>
      <c r="I68" s="82">
        <v>1369.7</v>
      </c>
      <c r="J68" s="82">
        <v>2760.1</v>
      </c>
      <c r="K68" s="82">
        <v>7564.6</v>
      </c>
      <c r="L68" s="82">
        <v>1959.8</v>
      </c>
      <c r="M68" s="82">
        <v>13963.7</v>
      </c>
      <c r="N68" s="156">
        <v>106688.3</v>
      </c>
      <c r="O68" s="261"/>
      <c r="P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row>
    <row r="69" spans="1:58" s="284" customFormat="1">
      <c r="A69" s="24">
        <v>2017</v>
      </c>
      <c r="B69" s="372">
        <v>29479.9</v>
      </c>
      <c r="C69" s="372">
        <v>13970.2</v>
      </c>
      <c r="D69" s="372">
        <v>43450</v>
      </c>
      <c r="E69" s="372">
        <v>30618.7</v>
      </c>
      <c r="F69" s="372">
        <v>16642.2</v>
      </c>
      <c r="G69" s="372">
        <v>47260.9</v>
      </c>
      <c r="H69" s="372">
        <v>430.6</v>
      </c>
      <c r="I69" s="372">
        <v>1162.5</v>
      </c>
      <c r="J69" s="372">
        <v>2989.7</v>
      </c>
      <c r="K69" s="372">
        <v>7575.9</v>
      </c>
      <c r="L69" s="372">
        <v>1811.4</v>
      </c>
      <c r="M69" s="372">
        <v>13970.1</v>
      </c>
      <c r="N69" s="372">
        <v>104681.1</v>
      </c>
      <c r="O69" s="261"/>
      <c r="P69" s="286"/>
      <c r="AD69" s="286"/>
      <c r="AE69" s="286"/>
      <c r="AF69" s="286"/>
      <c r="AG69" s="286"/>
      <c r="AH69" s="286"/>
      <c r="AI69" s="286"/>
      <c r="AJ69" s="286"/>
      <c r="AK69" s="286"/>
      <c r="AL69" s="286"/>
      <c r="AM69" s="286"/>
      <c r="AN69" s="286"/>
      <c r="AO69" s="286"/>
      <c r="AP69" s="286"/>
    </row>
    <row r="70" spans="1:58" s="178" customFormat="1" ht="22.5" customHeight="1">
      <c r="A70" s="298" t="s">
        <v>352</v>
      </c>
      <c r="B70" s="176"/>
      <c r="C70" s="176"/>
      <c r="D70" s="176"/>
      <c r="E70" s="176"/>
      <c r="F70" s="176"/>
      <c r="G70" s="176"/>
      <c r="H70" s="176"/>
      <c r="I70" s="176"/>
      <c r="J70" s="176"/>
      <c r="K70" s="176"/>
      <c r="L70" s="176"/>
      <c r="M70" s="176"/>
      <c r="N70" s="176"/>
      <c r="O70" s="175"/>
      <c r="P70" s="210"/>
    </row>
    <row r="71" spans="1:58" ht="14.4">
      <c r="A71" s="164"/>
      <c r="B71"/>
      <c r="C71"/>
      <c r="D71"/>
      <c r="E71"/>
      <c r="F71"/>
      <c r="G71"/>
      <c r="H71"/>
      <c r="I71"/>
      <c r="J71"/>
      <c r="K71"/>
      <c r="L71"/>
      <c r="M71"/>
      <c r="N71"/>
      <c r="O71" s="6"/>
      <c r="P71" s="7"/>
    </row>
    <row r="72" spans="1:58" ht="14.4">
      <c r="A72" s="164"/>
      <c r="B72"/>
      <c r="C72"/>
      <c r="D72"/>
      <c r="E72"/>
      <c r="F72"/>
      <c r="G72"/>
      <c r="H72"/>
      <c r="I72"/>
      <c r="J72"/>
      <c r="K72"/>
      <c r="L72"/>
      <c r="M72"/>
      <c r="N72"/>
      <c r="O72"/>
      <c r="P72" s="7"/>
    </row>
    <row r="73" spans="1:58" ht="14.4">
      <c r="A73" s="164"/>
      <c r="B73"/>
      <c r="C73"/>
      <c r="D73"/>
      <c r="E73"/>
      <c r="F73"/>
      <c r="G73"/>
      <c r="H73"/>
      <c r="I73"/>
      <c r="J73"/>
      <c r="K73"/>
      <c r="L73"/>
      <c r="M73"/>
      <c r="N73"/>
      <c r="O73"/>
      <c r="P73" s="7"/>
    </row>
    <row r="74" spans="1:58" ht="14.4">
      <c r="A74" s="164"/>
      <c r="B74"/>
      <c r="C74"/>
      <c r="D74"/>
      <c r="E74"/>
      <c r="F74"/>
      <c r="G74"/>
      <c r="H74"/>
      <c r="I74"/>
      <c r="J74"/>
      <c r="K74"/>
      <c r="L74"/>
      <c r="M74"/>
      <c r="N74"/>
      <c r="O74"/>
      <c r="P74" s="7"/>
    </row>
    <row r="75" spans="1:58" ht="14.4">
      <c r="A75" s="164"/>
      <c r="B75"/>
      <c r="C75"/>
      <c r="D75"/>
      <c r="E75"/>
      <c r="F75"/>
      <c r="G75"/>
      <c r="H75"/>
      <c r="I75"/>
      <c r="J75"/>
      <c r="K75"/>
      <c r="L75"/>
      <c r="M75"/>
      <c r="N75"/>
      <c r="O75"/>
      <c r="P75" s="7"/>
    </row>
    <row r="76" spans="1:58" ht="14.4">
      <c r="A76" s="164"/>
      <c r="B76"/>
      <c r="C76"/>
      <c r="D76"/>
      <c r="E76"/>
      <c r="F76"/>
      <c r="G76"/>
      <c r="H76"/>
      <c r="I76"/>
      <c r="J76"/>
      <c r="K76"/>
      <c r="L76"/>
      <c r="M76"/>
      <c r="N76"/>
      <c r="O76"/>
      <c r="P76" s="7"/>
    </row>
    <row r="77" spans="1:58" ht="14.4">
      <c r="A77" s="164"/>
      <c r="B77"/>
      <c r="C77"/>
      <c r="D77"/>
      <c r="E77"/>
      <c r="F77"/>
      <c r="G77"/>
      <c r="H77"/>
      <c r="I77"/>
      <c r="J77"/>
      <c r="K77"/>
      <c r="L77"/>
      <c r="M77"/>
      <c r="N77"/>
      <c r="O77"/>
      <c r="P77" s="7"/>
    </row>
    <row r="78" spans="1:58" ht="14.4">
      <c r="A78" s="164"/>
      <c r="B78"/>
      <c r="C78"/>
      <c r="D78"/>
      <c r="E78"/>
      <c r="F78"/>
      <c r="G78"/>
      <c r="H78"/>
      <c r="I78"/>
      <c r="J78"/>
      <c r="K78"/>
      <c r="L78"/>
      <c r="M78"/>
      <c r="N78"/>
      <c r="O78"/>
      <c r="P78" s="7"/>
    </row>
    <row r="79" spans="1:58" ht="14.4">
      <c r="A79" s="25"/>
      <c r="B79"/>
      <c r="C79"/>
      <c r="D79"/>
      <c r="E79"/>
      <c r="F79"/>
      <c r="G79"/>
      <c r="H79"/>
      <c r="I79"/>
      <c r="J79"/>
      <c r="K79"/>
      <c r="L79"/>
      <c r="M79"/>
      <c r="N79"/>
      <c r="O79" s="6"/>
      <c r="P79" s="7"/>
    </row>
    <row r="80" spans="1:58" ht="14.4">
      <c r="A80" s="25"/>
      <c r="B80"/>
      <c r="C80"/>
      <c r="D80"/>
      <c r="E80"/>
      <c r="F80"/>
      <c r="G80"/>
      <c r="H80"/>
      <c r="I80"/>
      <c r="J80"/>
      <c r="K80"/>
      <c r="L80"/>
      <c r="M80"/>
      <c r="N80"/>
      <c r="O80" s="6"/>
      <c r="P80" s="7"/>
    </row>
    <row r="81" spans="1:16" ht="14.4">
      <c r="A81" s="25"/>
      <c r="B81"/>
      <c r="C81"/>
      <c r="D81"/>
      <c r="E81"/>
      <c r="F81"/>
      <c r="G81"/>
      <c r="H81"/>
      <c r="I81"/>
      <c r="J81"/>
      <c r="K81"/>
      <c r="L81"/>
      <c r="M81"/>
      <c r="N81"/>
      <c r="O81" s="6"/>
      <c r="P81" s="7"/>
    </row>
    <row r="82" spans="1:16" ht="14.4">
      <c r="A82" s="25"/>
      <c r="B82"/>
      <c r="C82"/>
      <c r="D82"/>
      <c r="E82"/>
      <c r="F82"/>
      <c r="G82"/>
      <c r="H82"/>
      <c r="I82"/>
      <c r="J82"/>
      <c r="K82"/>
      <c r="L82"/>
      <c r="M82"/>
      <c r="N82"/>
      <c r="O82" s="6"/>
      <c r="P82" s="7"/>
    </row>
    <row r="83" spans="1:16" ht="14.4">
      <c r="A83" s="25"/>
      <c r="B83"/>
      <c r="C83"/>
      <c r="D83"/>
      <c r="E83"/>
      <c r="F83"/>
      <c r="G83"/>
      <c r="H83"/>
      <c r="I83"/>
      <c r="J83"/>
      <c r="K83"/>
      <c r="L83"/>
      <c r="M83"/>
      <c r="N83"/>
      <c r="O83" s="6"/>
      <c r="P83" s="7"/>
    </row>
    <row r="84" spans="1:16">
      <c r="B84" s="286"/>
      <c r="C84" s="286"/>
      <c r="D84" s="286"/>
      <c r="E84" s="286"/>
      <c r="F84" s="286"/>
      <c r="G84" s="286"/>
      <c r="H84" s="286"/>
      <c r="I84" s="286"/>
      <c r="J84" s="286"/>
      <c r="K84" s="286"/>
      <c r="L84" s="286"/>
      <c r="M84" s="286"/>
      <c r="N84" s="286"/>
      <c r="O84" s="6"/>
      <c r="P84" s="7"/>
    </row>
    <row r="85" spans="1:16">
      <c r="B85" s="286"/>
      <c r="C85" s="286"/>
      <c r="D85" s="286"/>
      <c r="E85" s="286"/>
      <c r="F85" s="286"/>
      <c r="G85" s="286"/>
      <c r="H85" s="286"/>
      <c r="I85" s="286"/>
      <c r="J85" s="286"/>
      <c r="K85" s="286"/>
      <c r="L85" s="286"/>
      <c r="M85" s="286"/>
      <c r="N85" s="286"/>
      <c r="O85" s="6"/>
      <c r="P85" s="7"/>
    </row>
    <row r="86" spans="1:16">
      <c r="B86" s="286"/>
      <c r="C86" s="286"/>
      <c r="D86" s="286"/>
      <c r="E86" s="286"/>
      <c r="F86" s="286"/>
      <c r="G86" s="286"/>
      <c r="H86" s="286"/>
      <c r="I86" s="286"/>
      <c r="J86" s="286"/>
      <c r="K86" s="286"/>
      <c r="L86" s="286"/>
      <c r="M86" s="286"/>
      <c r="N86" s="286"/>
      <c r="O86" s="6"/>
      <c r="P86" s="7"/>
    </row>
    <row r="87" spans="1:16">
      <c r="B87" s="286"/>
      <c r="C87" s="286"/>
      <c r="D87" s="286"/>
      <c r="E87" s="286"/>
      <c r="F87" s="286"/>
      <c r="G87" s="286"/>
      <c r="H87" s="286"/>
      <c r="I87" s="286"/>
      <c r="J87" s="286"/>
      <c r="K87" s="286"/>
      <c r="L87" s="286"/>
      <c r="M87" s="286"/>
      <c r="N87" s="286"/>
      <c r="O87" s="6"/>
      <c r="P87" s="7"/>
    </row>
    <row r="88" spans="1:16">
      <c r="B88" s="286"/>
      <c r="C88" s="286"/>
      <c r="D88" s="286"/>
      <c r="E88" s="286"/>
      <c r="F88" s="286"/>
      <c r="G88" s="286"/>
      <c r="H88" s="286"/>
      <c r="I88" s="286"/>
      <c r="J88" s="286"/>
      <c r="K88" s="286"/>
      <c r="L88" s="286"/>
      <c r="M88" s="286"/>
      <c r="N88" s="286"/>
      <c r="O88" s="6"/>
      <c r="P88" s="7"/>
    </row>
    <row r="89" spans="1:16">
      <c r="B89" s="286"/>
      <c r="C89" s="286"/>
      <c r="D89" s="286"/>
      <c r="E89" s="286"/>
      <c r="F89" s="286"/>
      <c r="G89" s="286"/>
      <c r="H89" s="286"/>
      <c r="I89" s="286"/>
      <c r="J89" s="286"/>
      <c r="K89" s="286"/>
      <c r="L89" s="286"/>
      <c r="M89" s="286"/>
      <c r="N89" s="286"/>
      <c r="O89" s="6"/>
      <c r="P89" s="7"/>
    </row>
    <row r="90" spans="1:16">
      <c r="B90" s="286"/>
      <c r="C90" s="286"/>
      <c r="D90" s="286"/>
      <c r="E90" s="286"/>
      <c r="F90" s="286"/>
      <c r="G90" s="286"/>
      <c r="H90" s="286"/>
      <c r="I90" s="286"/>
      <c r="J90" s="286"/>
      <c r="K90" s="286"/>
      <c r="L90" s="286"/>
      <c r="M90" s="286"/>
      <c r="N90" s="286"/>
      <c r="O90" s="6"/>
      <c r="P90" s="7"/>
    </row>
    <row r="91" spans="1:16">
      <c r="B91" s="286"/>
      <c r="C91" s="286"/>
      <c r="D91" s="286"/>
      <c r="E91" s="286"/>
      <c r="F91" s="286"/>
      <c r="G91" s="286"/>
      <c r="H91" s="286"/>
      <c r="I91" s="286"/>
      <c r="J91" s="286"/>
      <c r="K91" s="286"/>
      <c r="L91" s="286"/>
      <c r="M91" s="286"/>
      <c r="N91" s="286"/>
      <c r="O91" s="6"/>
      <c r="P91" s="7"/>
    </row>
    <row r="92" spans="1:16">
      <c r="B92" s="286"/>
      <c r="C92" s="286"/>
      <c r="D92" s="286"/>
      <c r="E92" s="286"/>
      <c r="F92" s="286"/>
      <c r="G92" s="286"/>
      <c r="H92" s="286"/>
      <c r="I92" s="286"/>
      <c r="J92" s="286"/>
      <c r="K92" s="286"/>
      <c r="L92" s="286"/>
      <c r="M92" s="286"/>
      <c r="N92" s="286"/>
      <c r="O92" s="6"/>
      <c r="P92" s="7"/>
    </row>
    <row r="93" spans="1:16">
      <c r="B93" s="286"/>
      <c r="C93" s="286"/>
      <c r="D93" s="286"/>
      <c r="E93" s="286"/>
      <c r="F93" s="286"/>
      <c r="G93" s="286"/>
      <c r="H93" s="286"/>
      <c r="I93" s="286"/>
      <c r="J93" s="286"/>
      <c r="K93" s="286"/>
      <c r="L93" s="286"/>
      <c r="M93" s="286"/>
      <c r="N93" s="286"/>
      <c r="O93" s="6"/>
      <c r="P93" s="7"/>
    </row>
    <row r="94" spans="1:16">
      <c r="O94" s="8"/>
    </row>
    <row r="95" spans="1:16">
      <c r="O95" s="8"/>
    </row>
    <row r="96" spans="1:16">
      <c r="O96" s="8"/>
    </row>
    <row r="97" spans="15:15">
      <c r="O97" s="8"/>
    </row>
    <row r="98" spans="15:15">
      <c r="O98" s="8"/>
    </row>
    <row r="99" spans="15:15">
      <c r="O99" s="8"/>
    </row>
    <row r="100" spans="15:15">
      <c r="O100" s="8"/>
    </row>
    <row r="101" spans="15:15">
      <c r="O101" s="8"/>
    </row>
    <row r="102" spans="15:15">
      <c r="O102" s="8"/>
    </row>
  </sheetData>
  <customSheetViews>
    <customSheetView guid="{BCE7549A-454A-4A8A-98C7-4BDEDB358CFF}"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2"/>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3"/>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4"/>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5"/>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7"/>
    </customSheetView>
    <customSheetView guid="{53F4D6EC-12E1-4DB1-BD94-F556067D5E0D}"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8"/>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1"/>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2"/>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4"/>
    </customSheetView>
    <customSheetView guid="{D3FE92BD-39BB-4D6C-950E-40B1D101AEA4}">
      <pane xSplit="1" ySplit="6" topLeftCell="B59" activePane="bottomRight" state="frozen"/>
      <selection pane="bottomRight" activeCell="F85" sqref="F85"/>
      <pageMargins left="0.22" right="0.17" top="0.17" bottom="0.39" header="0.3" footer="0.3"/>
      <pageSetup paperSize="5" scale="94" orientation="portrait" cellComments="atEnd" r:id="rId15"/>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6"/>
    </customSheetView>
  </customSheetViews>
  <mergeCells count="8">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Sherry Ann Persad</cp:lastModifiedBy>
  <cp:lastPrinted>2018-09-12T15:17:26Z</cp:lastPrinted>
  <dcterms:created xsi:type="dcterms:W3CDTF">2013-07-12T12:57:33Z</dcterms:created>
  <dcterms:modified xsi:type="dcterms:W3CDTF">2018-11-20T15:18:34Z</dcterms:modified>
</cp:coreProperties>
</file>